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ago.meira\Desktop\LDB bus\P06 Modelo de Gestão\"/>
    </mc:Choice>
  </mc:AlternateContent>
  <bookViews>
    <workbookView xWindow="0" yWindow="0" windowWidth="28800" windowHeight="11985" tabRatio="865"/>
  </bookViews>
  <sheets>
    <sheet name="DAF - Quadro requerido" sheetId="5" r:id="rId1"/>
    <sheet name="DPU e SIPLAM - Quadro requerido" sheetId="6" r:id="rId2"/>
    <sheet name="DMU - Quadro Requerido" sheetId="7" r:id="rId3"/>
    <sheet name="DPURB - Quadro requerido" sheetId="8" r:id="rId4"/>
    <sheet name="Síntese" sheetId="9" r:id="rId5"/>
  </sheets>
  <calcPr calcId="162913"/>
  <fileRecoveryPr repairLoad="1"/>
</workbook>
</file>

<file path=xl/calcChain.xml><?xml version="1.0" encoding="utf-8"?>
<calcChain xmlns="http://schemas.openxmlformats.org/spreadsheetml/2006/main">
  <c r="D14" i="9" l="1"/>
  <c r="J14" i="9"/>
  <c r="B42" i="5"/>
  <c r="B50" i="7"/>
  <c r="B48" i="7"/>
  <c r="J7" i="9"/>
  <c r="J6" i="9"/>
  <c r="J8" i="9"/>
  <c r="J9" i="9"/>
  <c r="J10" i="9"/>
  <c r="J11" i="9"/>
  <c r="J12" i="9"/>
  <c r="J13" i="9"/>
  <c r="I28" i="9"/>
  <c r="H28" i="9"/>
  <c r="G28" i="9"/>
  <c r="F28" i="9"/>
  <c r="D28" i="9"/>
  <c r="C28" i="9"/>
  <c r="I14" i="9"/>
  <c r="H14" i="9"/>
  <c r="F14" i="9"/>
  <c r="C14" i="9"/>
  <c r="G14" i="9"/>
  <c r="H13" i="9" l="1"/>
  <c r="E13" i="9"/>
  <c r="E27" i="9"/>
  <c r="H26" i="9" l="1"/>
  <c r="E26" i="9"/>
  <c r="J26" i="9"/>
  <c r="I26" i="9"/>
  <c r="H25" i="9"/>
  <c r="E25" i="9"/>
  <c r="E28" i="9" s="1"/>
  <c r="J25" i="9"/>
  <c r="J28" i="9" s="1"/>
  <c r="I25" i="9"/>
  <c r="J27" i="9"/>
  <c r="I27" i="9"/>
  <c r="H24" i="9"/>
  <c r="E24" i="9"/>
  <c r="J24" i="9"/>
  <c r="I24" i="9"/>
  <c r="H23" i="9"/>
  <c r="E23" i="9"/>
  <c r="J23" i="9"/>
  <c r="I23" i="9"/>
  <c r="J22" i="9"/>
  <c r="I22" i="9"/>
  <c r="J21" i="9"/>
  <c r="I21" i="9"/>
  <c r="J20" i="9"/>
  <c r="I20" i="9"/>
  <c r="B39" i="6"/>
  <c r="B56" i="6"/>
  <c r="B65" i="6"/>
  <c r="B38" i="8"/>
  <c r="B49" i="7"/>
  <c r="I7" i="9"/>
  <c r="I8" i="9"/>
  <c r="I9" i="9"/>
  <c r="I10" i="9"/>
  <c r="I13" i="9"/>
  <c r="I11" i="9"/>
  <c r="I12" i="9"/>
  <c r="I6" i="9"/>
  <c r="H12" i="9"/>
  <c r="H11" i="9"/>
  <c r="H10" i="9"/>
  <c r="H9" i="9"/>
  <c r="E12" i="9"/>
  <c r="E11" i="9"/>
  <c r="E10" i="9"/>
  <c r="E9" i="9"/>
  <c r="B27" i="7"/>
  <c r="B47" i="7"/>
  <c r="B35" i="7"/>
  <c r="B37" i="7" s="1"/>
  <c r="E14" i="9" l="1"/>
  <c r="B66" i="6"/>
  <c r="B29" i="7"/>
  <c r="B41" i="5"/>
  <c r="B39" i="5"/>
  <c r="B34" i="5"/>
  <c r="B29" i="5"/>
  <c r="B36" i="8"/>
  <c r="B27" i="8"/>
  <c r="B89" i="6"/>
  <c r="B79" i="6"/>
  <c r="B91" i="6"/>
  <c r="B67" i="6"/>
  <c r="B37" i="8" l="1"/>
  <c r="B39" i="8"/>
  <c r="B40" i="5"/>
  <c r="B90" i="6"/>
  <c r="B92" i="6"/>
  <c r="B68" i="6"/>
</calcChain>
</file>

<file path=xl/sharedStrings.xml><?xml version="1.0" encoding="utf-8"?>
<sst xmlns="http://schemas.openxmlformats.org/spreadsheetml/2006/main" count="767" uniqueCount="189">
  <si>
    <t>Assessores</t>
  </si>
  <si>
    <t>Total</t>
  </si>
  <si>
    <t>Gerência Administrativa</t>
  </si>
  <si>
    <t>Gerência Financeira</t>
  </si>
  <si>
    <t>Gerência de Recursos Humanos</t>
  </si>
  <si>
    <t>Gerência de Economia Urbana</t>
  </si>
  <si>
    <t>Gerência de Planejamento Territorial</t>
  </si>
  <si>
    <t>Gerência de Projetos de Urbanização</t>
  </si>
  <si>
    <t>SIPLAM</t>
  </si>
  <si>
    <t>Gerência de Projetos de Espaço Urbano</t>
  </si>
  <si>
    <t>Gerência de Cadastro e Levantamento</t>
  </si>
  <si>
    <t>QUADRO FUNCIONAL ATUAL DETALHADO - 17-11-2020</t>
  </si>
  <si>
    <t>NOME</t>
  </si>
  <si>
    <t>VÍNCULO</t>
  </si>
  <si>
    <t>FORMAÇÃO</t>
  </si>
  <si>
    <t>FUNÇÃO</t>
  </si>
  <si>
    <t>CARGO</t>
  </si>
  <si>
    <t>DESIGNAÇÃO</t>
  </si>
  <si>
    <t>LOTAÇÃO</t>
  </si>
  <si>
    <t>Presidência</t>
  </si>
  <si>
    <t>Servidores (as)</t>
  </si>
  <si>
    <t>Servidora (D)</t>
  </si>
  <si>
    <t>Arquitetura</t>
  </si>
  <si>
    <t>Comissionado</t>
  </si>
  <si>
    <t>Gabinete</t>
  </si>
  <si>
    <t>Servidora</t>
  </si>
  <si>
    <t>Direito</t>
  </si>
  <si>
    <t>Assist. de Gestão</t>
  </si>
  <si>
    <t>Técnico de Gestão Pública</t>
  </si>
  <si>
    <t>-</t>
  </si>
  <si>
    <t>Gab. Instituto - Servidores</t>
  </si>
  <si>
    <t>DPU</t>
  </si>
  <si>
    <t>Estagiários (as)</t>
  </si>
  <si>
    <t>Gestor Territorial</t>
  </si>
  <si>
    <t>Geografia</t>
  </si>
  <si>
    <t>ANA FLAVIA GALINARI</t>
  </si>
  <si>
    <t>Serviço de Arquit. Urbanista</t>
  </si>
  <si>
    <t>Gestor Eng. e Arquitetura</t>
  </si>
  <si>
    <t>Diretoria de Planejamento Urbano</t>
  </si>
  <si>
    <t>BRUNO DE CAMARGO MENDES</t>
  </si>
  <si>
    <t>Servidor</t>
  </si>
  <si>
    <t>Serviço de Geografia</t>
  </si>
  <si>
    <t>Ger. De Pesquisa e Plano Diretor</t>
  </si>
  <si>
    <t>CARINA FERREIRA BARROS NOGUEIRA</t>
  </si>
  <si>
    <t>Servidora (G)</t>
  </si>
  <si>
    <t>Gerência</t>
  </si>
  <si>
    <t>Ger. Instrumentos Urbanisticos</t>
  </si>
  <si>
    <t>CAROLINA NUNES FRANÇA (CEDIDA PARA O SIGLON)</t>
  </si>
  <si>
    <t>SIGLON</t>
  </si>
  <si>
    <t>CAROLINE NASCIMENTO BENEK</t>
  </si>
  <si>
    <t>Ger. Planej. Físico Territorial</t>
  </si>
  <si>
    <t>JEFFERSON EDUARDO CALLEGARI</t>
  </si>
  <si>
    <t>LARISSA MARIA ZANELATTO BLANSKI</t>
  </si>
  <si>
    <t>MARIA EUNICE GARCIA FERREIRA</t>
  </si>
  <si>
    <t>MOISES PAMPLONA OLIVEIRA</t>
  </si>
  <si>
    <t>Engenharia Civil</t>
  </si>
  <si>
    <t>Engenharia civil</t>
  </si>
  <si>
    <t>Gestor Arq. E Eng.</t>
  </si>
  <si>
    <t>LUCIANA DE PAIVA LUQUEZ (CEDIDA PELA SEMA)</t>
  </si>
  <si>
    <t>Eng. Florestal</t>
  </si>
  <si>
    <t>Serv. De Eng. Florestal</t>
  </si>
  <si>
    <t>RACHEL ZEKVEL DAHER</t>
  </si>
  <si>
    <t>RÉGIS ISSAO MATSUO</t>
  </si>
  <si>
    <t>VALTER VINICIUS VETORE ALVES</t>
  </si>
  <si>
    <t>NATHALIA KETELYN RODRIGUES</t>
  </si>
  <si>
    <t>Estagiária</t>
  </si>
  <si>
    <t>VICTOR HUGO OLIVEIRA DE PAULA</t>
  </si>
  <si>
    <t>Estagiário</t>
  </si>
  <si>
    <t>RUANA ARISSA YAMASHIRO KATO</t>
  </si>
  <si>
    <t>LUCIANA DE MELLO BATTINI</t>
  </si>
  <si>
    <t>BEATRIZ FERRAZ OSTI</t>
  </si>
  <si>
    <t>NATHALIA  MORAES MARCOLINO</t>
  </si>
  <si>
    <t>Total DPU</t>
  </si>
  <si>
    <t>AMANDA SALVIONI SISTI</t>
  </si>
  <si>
    <t>Ger. Proj. Urb. E Edificações</t>
  </si>
  <si>
    <t>ANA LUIZA MULLER MOREIRA</t>
  </si>
  <si>
    <t>IDERALDO ROSA NASCIMENTO</t>
  </si>
  <si>
    <t>Ed. Física</t>
  </si>
  <si>
    <t>Ger. Levant. Campo e Apoio</t>
  </si>
  <si>
    <t>JULIANA ALVES PEREIRA TOMADON</t>
  </si>
  <si>
    <t>KAIO HENRIQUE SUZUKI</t>
  </si>
  <si>
    <t>LUIZ PENTEADO FIGUEIRA DE MELLO</t>
  </si>
  <si>
    <t>Servidor (D)</t>
  </si>
  <si>
    <t>Dir. de Projetos</t>
  </si>
  <si>
    <t>ROBSON NAOTO SHIMIZU</t>
  </si>
  <si>
    <t>Servidor (G)</t>
  </si>
  <si>
    <t>SANDRA MARTELLI TAKAHASHI</t>
  </si>
  <si>
    <t>KARINA BORGES CORREIA</t>
  </si>
  <si>
    <t>KATIUSCIA REGINA MARIANO MORENO</t>
  </si>
  <si>
    <t>Total DP</t>
  </si>
  <si>
    <t>DÉBORA PATRÍCIA ANTONIO</t>
  </si>
  <si>
    <t>Administração</t>
  </si>
  <si>
    <t>Dir. Administrativo Financeira</t>
  </si>
  <si>
    <t>Dir. Adminsitrativo Financeira</t>
  </si>
  <si>
    <t>GUSTAVO DE LIMA BARBOSA</t>
  </si>
  <si>
    <t>2º Grau</t>
  </si>
  <si>
    <t>Ger. Administrativa</t>
  </si>
  <si>
    <t>JANAINA DE ALMEIDA CARNEIRO</t>
  </si>
  <si>
    <t>Tecnico de Gestão Pública</t>
  </si>
  <si>
    <t>JOYCE SANTIAGO DOS SANTOS REIS</t>
  </si>
  <si>
    <t>Ciências Contábeis</t>
  </si>
  <si>
    <t>MARIA FATIMA SOUZA MEDEIROS</t>
  </si>
  <si>
    <t>Serviço de Operário I</t>
  </si>
  <si>
    <t>Agente Operacional Público</t>
  </si>
  <si>
    <t>ROMULO DA CRUZ SILVA</t>
  </si>
  <si>
    <t>TATIANE MARQUES DE NÓBREGA</t>
  </si>
  <si>
    <t>Ger. de Recursos Humanos</t>
  </si>
  <si>
    <t>THIAGO GOMES DA SILVA</t>
  </si>
  <si>
    <t>Serviço de Contabilidade</t>
  </si>
  <si>
    <t>Contador</t>
  </si>
  <si>
    <t>Gab. Instituto – Servidores</t>
  </si>
  <si>
    <t>Total DAF</t>
  </si>
  <si>
    <t>ALEXANDER MARCHIORI</t>
  </si>
  <si>
    <t>Engenharia</t>
  </si>
  <si>
    <t>Serviço de Engenharia Civil</t>
  </si>
  <si>
    <t>Diretor de Trânsito e Sistema Viário</t>
  </si>
  <si>
    <t>CARLOS EDUARDO CARDAMONI</t>
  </si>
  <si>
    <t>Ger. Proj. Sinal. E Cont. Tráf.</t>
  </si>
  <si>
    <t>CRISTIANE BIAZZONO</t>
  </si>
  <si>
    <t>JOÃO LUCAS MÓVIO</t>
  </si>
  <si>
    <t>MAYKON HENRIQUE SATO</t>
  </si>
  <si>
    <t>Proc. de Dados</t>
  </si>
  <si>
    <t>Ger. Engenharia de Campo</t>
  </si>
  <si>
    <t>REINALDO ANTONIO FANTI FILHO</t>
  </si>
  <si>
    <t>ANA CAROLINE ALVES DA SILVA</t>
  </si>
  <si>
    <t>DOUGLAS KEIDY MARINS ABE</t>
  </si>
  <si>
    <t>KECILLIN VERRI ALVES</t>
  </si>
  <si>
    <t>Total DTSV</t>
  </si>
  <si>
    <t>TIPO DE VÍNCULO</t>
  </si>
  <si>
    <t>QUANTIDADE</t>
  </si>
  <si>
    <t>CARGO/CURSO</t>
  </si>
  <si>
    <t>ESPECIALIDADE (SE NECESSÁRIO)</t>
  </si>
  <si>
    <t>Diretor (a)</t>
  </si>
  <si>
    <t>N/A</t>
  </si>
  <si>
    <t>Gerente</t>
  </si>
  <si>
    <t>Total da Gerência</t>
  </si>
  <si>
    <t>Economia urbana</t>
  </si>
  <si>
    <t>Coordenadoria de Estudos de Uso do Solo</t>
  </si>
  <si>
    <t>Coordenador (a)</t>
  </si>
  <si>
    <t>Gerencia A - SIPLAM</t>
  </si>
  <si>
    <t>Ciência da computação</t>
  </si>
  <si>
    <t>Gerencia B - ZAM</t>
  </si>
  <si>
    <t>Gerência de Planejamento de Transportes</t>
  </si>
  <si>
    <t>Gerência de Engenharia de Segurança Viária</t>
  </si>
  <si>
    <t>Gerência de Projetos Viários</t>
  </si>
  <si>
    <t>Técnico(a) de Gestão Pública</t>
  </si>
  <si>
    <t>Economia</t>
  </si>
  <si>
    <t>Arquitetura e Urbanismo</t>
  </si>
  <si>
    <t>Biologia/Eng. Florestal/Eng. Ambiental</t>
  </si>
  <si>
    <t>Total de servidores da Gerência</t>
  </si>
  <si>
    <t>Total de servidores da Diretoria</t>
  </si>
  <si>
    <t>Pessoal total da Diretoria</t>
  </si>
  <si>
    <t>Total de estagiários da Diretoria</t>
  </si>
  <si>
    <t>* O Pessoal da Coordenadoria de Estudos de Uso do Solo já está somado à Gerência de Planejamento Territorial</t>
  </si>
  <si>
    <t>Design Gráfico</t>
  </si>
  <si>
    <t>Auxiliar de Topografia</t>
  </si>
  <si>
    <t>Topografia</t>
  </si>
  <si>
    <t>Tecnologia da Informação</t>
  </si>
  <si>
    <t>Administrador / Advogado</t>
  </si>
  <si>
    <t>Arquivologia</t>
  </si>
  <si>
    <t>Sem especificação</t>
  </si>
  <si>
    <t>Técnico de Gestão Pública - Assist. de Anal. Proj. e Ser. de Obras</t>
  </si>
  <si>
    <t>Gerenciamento em Projetos</t>
  </si>
  <si>
    <t>Não especificado</t>
  </si>
  <si>
    <t>Atual</t>
  </si>
  <si>
    <t>Proposto</t>
  </si>
  <si>
    <t>Diretoria Administrativo-Financeira</t>
  </si>
  <si>
    <t>Diretoria de Projetos Urbanísticos</t>
  </si>
  <si>
    <t>Diretoria de Mobilidade Urbana</t>
  </si>
  <si>
    <t>TOTAL</t>
  </si>
  <si>
    <t>Assessorias</t>
  </si>
  <si>
    <t>Diretoria Presidência</t>
  </si>
  <si>
    <t>UNIDADE</t>
  </si>
  <si>
    <t>SERVIDORES</t>
  </si>
  <si>
    <t>ESTAGIÁRIOS</t>
  </si>
  <si>
    <t>DIFERENÇA</t>
  </si>
  <si>
    <t>PESSOAL TOTAL</t>
  </si>
  <si>
    <t>Funcionário de carreira (abaixo)</t>
  </si>
  <si>
    <t>Especialidade em tráfego</t>
  </si>
  <si>
    <t>QUADRO COMPARATIVO DE PESSOAL DAS UNIDADES DO IPPUL - ATUAL E PROPOSTO - Cenário com assessores de carreira</t>
  </si>
  <si>
    <t>QUADRO COMPARATIVO DE PESSOAL DAS UNIDADES DO IPPUL - ATUAL E PROPOSTO - Cenário com assessores comissionados</t>
  </si>
  <si>
    <t>Comunicação Social</t>
  </si>
  <si>
    <t>Estagiário (a)</t>
  </si>
  <si>
    <t>QUADRO FUNCIONAL REQUERIDO - DAF - Diretoria Administrativo-Financeira</t>
  </si>
  <si>
    <t>QUADRO FUNCIONAL REQUERIDO - DPU - Diretoria de Planejamento Urbano</t>
  </si>
  <si>
    <t>QUADRO FUNCIONAL REQUERIDO - DMU - Diretoria de Mobilidade Urbana</t>
  </si>
  <si>
    <t>QUADRO FUNCIONAL REQUERIDO - SIPLAM - Sistema de Informações para o Planejamento Municipal</t>
  </si>
  <si>
    <t>QUADRO FUNCIONAL REQUERIDO - DPURB - Diretoria de Projetos de Urbanização</t>
  </si>
  <si>
    <t>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</si>
</sst>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;\-0;\-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7" fillId="0" borderId="0" applyBorder="0" applyProtection="0"/>
  </cellStyleXfs>
  <cellXfs count="1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4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9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9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5" borderId="0" xfId="0" applyFill="1" applyAlignment="1">
      <alignment horizontal="left"/>
    </xf>
    <xf numFmtId="0" fontId="9" fillId="5" borderId="0" xfId="0" applyFont="1" applyFill="1" applyAlignment="1"/>
    <xf numFmtId="165" fontId="1" fillId="5" borderId="0" xfId="0" applyNumberFormat="1" applyFont="1" applyFill="1" applyBorder="1" applyAlignment="1">
      <alignment horizontal="center"/>
    </xf>
    <xf numFmtId="165" fontId="1" fillId="5" borderId="17" xfId="0" applyNumberFormat="1" applyFon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5" borderId="17" xfId="0" applyNumberForma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165" fontId="13" fillId="10" borderId="15" xfId="0" applyNumberFormat="1" applyFont="1" applyFill="1" applyBorder="1" applyAlignment="1">
      <alignment horizontal="center"/>
    </xf>
    <xf numFmtId="165" fontId="13" fillId="10" borderId="16" xfId="0" applyNumberFormat="1" applyFont="1" applyFill="1" applyBorder="1" applyAlignment="1">
      <alignment horizontal="center"/>
    </xf>
    <xf numFmtId="165" fontId="13" fillId="10" borderId="24" xfId="0" applyNumberFormat="1" applyFont="1" applyFill="1" applyBorder="1" applyAlignment="1">
      <alignment horizontal="center"/>
    </xf>
    <xf numFmtId="165" fontId="13" fillId="10" borderId="32" xfId="0" applyNumberFormat="1" applyFont="1" applyFill="1" applyBorder="1" applyAlignment="1">
      <alignment horizontal="center"/>
    </xf>
    <xf numFmtId="165" fontId="13" fillId="10" borderId="33" xfId="0" applyNumberFormat="1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165" fontId="1" fillId="11" borderId="13" xfId="0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" fillId="11" borderId="25" xfId="0" applyFont="1" applyFill="1" applyBorder="1" applyAlignment="1">
      <alignment horizontal="left"/>
    </xf>
    <xf numFmtId="0" fontId="1" fillId="11" borderId="25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42"/>
  <sheetViews>
    <sheetView showGridLines="0" tabSelected="1" zoomScale="85" zoomScaleNormal="85" workbookViewId="0">
      <pane ySplit="3" topLeftCell="A4" activePane="bottomLeft" state="frozen"/>
      <selection pane="bottomLeft" activeCell="F17" sqref="F17"/>
    </sheetView>
  </sheetViews>
  <sheetFormatPr defaultColWidth="9" defaultRowHeight="15"/>
  <cols>
    <col min="1" max="1" width="32.5703125" customWidth="1"/>
    <col min="2" max="2" width="13.42578125" customWidth="1"/>
    <col min="3" max="4" width="30.7109375" customWidth="1"/>
    <col min="5" max="5" width="25.7109375" customWidth="1"/>
    <col min="6" max="6" width="16.5703125" customWidth="1"/>
    <col min="7" max="7" width="25.7109375" customWidth="1"/>
    <col min="8" max="8" width="23.140625" customWidth="1"/>
    <col min="9" max="9" width="30.42578125" customWidth="1"/>
  </cols>
  <sheetData>
    <row r="2" spans="1:7">
      <c r="A2" s="96" t="s">
        <v>11</v>
      </c>
      <c r="B2" s="96"/>
      <c r="C2" s="96"/>
      <c r="D2" s="96"/>
      <c r="E2" s="96"/>
      <c r="F2" s="96"/>
      <c r="G2" s="96"/>
    </row>
    <row r="3" spans="1:7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</row>
    <row r="4" spans="1:7">
      <c r="A4" s="3" t="s">
        <v>90</v>
      </c>
      <c r="B4" s="4" t="s">
        <v>21</v>
      </c>
      <c r="C4" s="8" t="s">
        <v>91</v>
      </c>
      <c r="D4" s="8" t="s">
        <v>23</v>
      </c>
      <c r="E4" s="7" t="s">
        <v>92</v>
      </c>
      <c r="F4" s="8" t="s">
        <v>23</v>
      </c>
      <c r="G4" s="7" t="s">
        <v>93</v>
      </c>
    </row>
    <row r="5" spans="1:7">
      <c r="A5" s="3" t="s">
        <v>94</v>
      </c>
      <c r="B5" s="4" t="s">
        <v>85</v>
      </c>
      <c r="C5" s="8" t="s">
        <v>95</v>
      </c>
      <c r="D5" s="8" t="s">
        <v>27</v>
      </c>
      <c r="E5" s="7" t="s">
        <v>28</v>
      </c>
      <c r="F5" s="8" t="s">
        <v>45</v>
      </c>
      <c r="G5" s="8" t="s">
        <v>96</v>
      </c>
    </row>
    <row r="6" spans="1:7">
      <c r="A6" s="3" t="s">
        <v>97</v>
      </c>
      <c r="B6" s="4" t="s">
        <v>25</v>
      </c>
      <c r="C6" s="8" t="s">
        <v>95</v>
      </c>
      <c r="D6" s="8" t="s">
        <v>27</v>
      </c>
      <c r="E6" s="7" t="s">
        <v>98</v>
      </c>
      <c r="F6" s="7" t="s">
        <v>29</v>
      </c>
      <c r="G6" s="8" t="s">
        <v>96</v>
      </c>
    </row>
    <row r="7" spans="1:7">
      <c r="A7" s="3" t="s">
        <v>99</v>
      </c>
      <c r="B7" s="4" t="s">
        <v>44</v>
      </c>
      <c r="C7" s="8" t="s">
        <v>100</v>
      </c>
      <c r="D7" s="8" t="s">
        <v>27</v>
      </c>
      <c r="E7" s="7" t="s">
        <v>28</v>
      </c>
      <c r="F7" s="8" t="s">
        <v>45</v>
      </c>
      <c r="G7" s="8" t="s">
        <v>3</v>
      </c>
    </row>
    <row r="8" spans="1:7">
      <c r="A8" s="3" t="s">
        <v>101</v>
      </c>
      <c r="B8" s="4" t="s">
        <v>25</v>
      </c>
      <c r="C8" s="8" t="s">
        <v>95</v>
      </c>
      <c r="D8" s="7" t="s">
        <v>102</v>
      </c>
      <c r="E8" s="7" t="s">
        <v>103</v>
      </c>
      <c r="F8" s="7" t="s">
        <v>29</v>
      </c>
      <c r="G8" s="7" t="s">
        <v>96</v>
      </c>
    </row>
    <row r="9" spans="1:7">
      <c r="A9" s="3" t="s">
        <v>104</v>
      </c>
      <c r="B9" s="4" t="s">
        <v>40</v>
      </c>
      <c r="C9" s="7" t="s">
        <v>91</v>
      </c>
      <c r="D9" s="8" t="s">
        <v>27</v>
      </c>
      <c r="E9" s="7" t="s">
        <v>28</v>
      </c>
      <c r="F9" s="8" t="s">
        <v>29</v>
      </c>
      <c r="G9" s="7" t="s">
        <v>96</v>
      </c>
    </row>
    <row r="10" spans="1:7">
      <c r="A10" s="3" t="s">
        <v>105</v>
      </c>
      <c r="B10" s="4" t="s">
        <v>44</v>
      </c>
      <c r="C10" s="8" t="s">
        <v>26</v>
      </c>
      <c r="D10" s="8" t="s">
        <v>27</v>
      </c>
      <c r="E10" s="7" t="s">
        <v>98</v>
      </c>
      <c r="F10" s="7" t="s">
        <v>45</v>
      </c>
      <c r="G10" s="8" t="s">
        <v>106</v>
      </c>
    </row>
    <row r="11" spans="1:7">
      <c r="A11" s="41" t="s">
        <v>107</v>
      </c>
      <c r="B11" s="42" t="s">
        <v>40</v>
      </c>
      <c r="C11" s="11" t="s">
        <v>100</v>
      </c>
      <c r="D11" s="11" t="s">
        <v>108</v>
      </c>
      <c r="E11" s="12" t="s">
        <v>109</v>
      </c>
      <c r="F11" s="12" t="s">
        <v>24</v>
      </c>
      <c r="G11" s="12" t="s">
        <v>110</v>
      </c>
    </row>
    <row r="12" spans="1:7">
      <c r="A12" s="96" t="s">
        <v>111</v>
      </c>
      <c r="B12" s="15" t="s">
        <v>20</v>
      </c>
      <c r="C12" s="97">
        <v>8</v>
      </c>
      <c r="D12" s="98"/>
      <c r="E12" s="98"/>
      <c r="F12" s="98"/>
      <c r="G12" s="99"/>
    </row>
    <row r="13" spans="1:7">
      <c r="A13" s="96"/>
      <c r="B13" s="15" t="s">
        <v>32</v>
      </c>
      <c r="C13" s="97">
        <v>0</v>
      </c>
      <c r="D13" s="98"/>
      <c r="E13" s="98"/>
      <c r="F13" s="98"/>
      <c r="G13" s="99"/>
    </row>
    <row r="14" spans="1:7">
      <c r="A14" s="96"/>
      <c r="B14" s="15" t="s">
        <v>1</v>
      </c>
      <c r="C14" s="97">
        <v>8</v>
      </c>
      <c r="D14" s="98"/>
      <c r="E14" s="98"/>
      <c r="F14" s="98"/>
      <c r="G14" s="99"/>
    </row>
    <row r="17" spans="1:4">
      <c r="A17" s="100" t="s">
        <v>183</v>
      </c>
      <c r="B17" s="100"/>
      <c r="C17" s="100"/>
      <c r="D17" s="100"/>
    </row>
    <row r="18" spans="1:4">
      <c r="A18" s="49" t="s">
        <v>128</v>
      </c>
      <c r="B18" s="49" t="s">
        <v>129</v>
      </c>
      <c r="C18" s="49" t="s">
        <v>130</v>
      </c>
      <c r="D18" s="49" t="s">
        <v>131</v>
      </c>
    </row>
    <row r="19" spans="1:4">
      <c r="A19" s="50" t="s">
        <v>132</v>
      </c>
      <c r="B19" s="51">
        <v>1</v>
      </c>
      <c r="C19" s="51" t="s">
        <v>133</v>
      </c>
      <c r="D19" s="38" t="s">
        <v>29</v>
      </c>
    </row>
    <row r="20" spans="1:4">
      <c r="A20" s="92" t="s">
        <v>2</v>
      </c>
      <c r="B20" s="92"/>
      <c r="C20" s="92"/>
      <c r="D20" s="92"/>
    </row>
    <row r="21" spans="1:4">
      <c r="A21" s="33" t="s">
        <v>134</v>
      </c>
      <c r="B21" s="65" t="s">
        <v>29</v>
      </c>
      <c r="C21" s="65" t="s">
        <v>177</v>
      </c>
      <c r="D21" s="38" t="s">
        <v>29</v>
      </c>
    </row>
    <row r="22" spans="1:4">
      <c r="A22" s="93" t="s">
        <v>20</v>
      </c>
      <c r="B22" s="45">
        <v>4</v>
      </c>
      <c r="C22" s="38" t="s">
        <v>28</v>
      </c>
      <c r="D22" s="38" t="s">
        <v>29</v>
      </c>
    </row>
    <row r="23" spans="1:4">
      <c r="A23" s="94"/>
      <c r="B23" s="68">
        <v>1</v>
      </c>
      <c r="C23" s="69" t="s">
        <v>103</v>
      </c>
      <c r="D23" s="69" t="s">
        <v>29</v>
      </c>
    </row>
    <row r="24" spans="1:4">
      <c r="A24" s="94"/>
      <c r="B24" s="45">
        <v>1</v>
      </c>
      <c r="C24" s="38" t="s">
        <v>157</v>
      </c>
      <c r="D24" s="38" t="s">
        <v>29</v>
      </c>
    </row>
    <row r="25" spans="1:4">
      <c r="A25" s="94"/>
      <c r="B25" s="45">
        <v>1</v>
      </c>
      <c r="C25" s="38" t="s">
        <v>158</v>
      </c>
      <c r="D25" s="38" t="s">
        <v>29</v>
      </c>
    </row>
    <row r="26" spans="1:4">
      <c r="A26" s="94"/>
      <c r="B26" s="68">
        <v>1</v>
      </c>
      <c r="C26" s="70" t="s">
        <v>181</v>
      </c>
      <c r="D26" s="69"/>
    </row>
    <row r="27" spans="1:4">
      <c r="A27" s="95"/>
      <c r="B27" s="45">
        <v>1</v>
      </c>
      <c r="C27" s="38" t="s">
        <v>159</v>
      </c>
      <c r="D27" s="38" t="s">
        <v>29</v>
      </c>
    </row>
    <row r="28" spans="1:4">
      <c r="A28" s="13" t="s">
        <v>32</v>
      </c>
      <c r="B28" s="45">
        <v>1</v>
      </c>
      <c r="C28" s="60" t="s">
        <v>182</v>
      </c>
      <c r="D28" s="38" t="s">
        <v>29</v>
      </c>
    </row>
    <row r="29" spans="1:4">
      <c r="A29" s="25" t="s">
        <v>149</v>
      </c>
      <c r="B29" s="45">
        <f>SUM(B21:B27)</f>
        <v>9</v>
      </c>
      <c r="C29" s="38" t="s">
        <v>29</v>
      </c>
      <c r="D29" s="38" t="s">
        <v>29</v>
      </c>
    </row>
    <row r="30" spans="1:4">
      <c r="A30" s="92" t="s">
        <v>3</v>
      </c>
      <c r="B30" s="92"/>
      <c r="C30" s="92"/>
      <c r="D30" s="92"/>
    </row>
    <row r="31" spans="1:4">
      <c r="A31" s="33" t="s">
        <v>134</v>
      </c>
      <c r="B31" s="65" t="s">
        <v>29</v>
      </c>
      <c r="C31" s="65" t="s">
        <v>177</v>
      </c>
      <c r="D31" s="38" t="s">
        <v>29</v>
      </c>
    </row>
    <row r="32" spans="1:4">
      <c r="A32" s="13" t="s">
        <v>20</v>
      </c>
      <c r="B32" s="45">
        <v>3</v>
      </c>
      <c r="C32" s="24" t="s">
        <v>28</v>
      </c>
      <c r="D32" s="38" t="s">
        <v>29</v>
      </c>
    </row>
    <row r="33" spans="1:4">
      <c r="A33" s="13" t="s">
        <v>32</v>
      </c>
      <c r="B33" s="45">
        <v>0</v>
      </c>
      <c r="C33" s="38" t="s">
        <v>29</v>
      </c>
      <c r="D33" s="38" t="s">
        <v>29</v>
      </c>
    </row>
    <row r="34" spans="1:4">
      <c r="A34" s="25" t="s">
        <v>149</v>
      </c>
      <c r="B34" s="45">
        <f>SUM(B31:B33)</f>
        <v>3</v>
      </c>
      <c r="C34" s="38" t="s">
        <v>29</v>
      </c>
      <c r="D34" s="38" t="s">
        <v>29</v>
      </c>
    </row>
    <row r="35" spans="1:4">
      <c r="A35" s="92" t="s">
        <v>4</v>
      </c>
      <c r="B35" s="92"/>
      <c r="C35" s="92"/>
      <c r="D35" s="92"/>
    </row>
    <row r="36" spans="1:4">
      <c r="A36" s="33" t="s">
        <v>134</v>
      </c>
      <c r="B36" s="65" t="s">
        <v>29</v>
      </c>
      <c r="C36" s="65" t="s">
        <v>177</v>
      </c>
      <c r="D36" s="38" t="s">
        <v>29</v>
      </c>
    </row>
    <row r="37" spans="1:4">
      <c r="A37" s="13" t="s">
        <v>20</v>
      </c>
      <c r="B37" s="45">
        <v>3</v>
      </c>
      <c r="C37" s="24" t="s">
        <v>28</v>
      </c>
      <c r="D37" s="38" t="s">
        <v>29</v>
      </c>
    </row>
    <row r="38" spans="1:4">
      <c r="A38" s="13" t="s">
        <v>32</v>
      </c>
      <c r="B38" s="24">
        <v>0</v>
      </c>
      <c r="C38" s="38" t="s">
        <v>29</v>
      </c>
      <c r="D38" s="38" t="s">
        <v>29</v>
      </c>
    </row>
    <row r="39" spans="1:4">
      <c r="A39" s="13" t="s">
        <v>135</v>
      </c>
      <c r="B39" s="45">
        <f>SUM(B36:B38)</f>
        <v>3</v>
      </c>
      <c r="C39" s="38" t="s">
        <v>29</v>
      </c>
      <c r="D39" s="38" t="s">
        <v>29</v>
      </c>
    </row>
    <row r="40" spans="1:4">
      <c r="A40" s="43" t="s">
        <v>150</v>
      </c>
      <c r="B40" s="53">
        <f>SUM(B19,B29,B34,B39)</f>
        <v>16</v>
      </c>
      <c r="C40" s="47" t="s">
        <v>29</v>
      </c>
      <c r="D40" s="47" t="s">
        <v>29</v>
      </c>
    </row>
    <row r="41" spans="1:4">
      <c r="A41" s="25" t="s">
        <v>152</v>
      </c>
      <c r="B41" s="47">
        <f>B28</f>
        <v>1</v>
      </c>
      <c r="C41" s="47" t="s">
        <v>29</v>
      </c>
      <c r="D41" s="47" t="s">
        <v>29</v>
      </c>
    </row>
    <row r="42" spans="1:4">
      <c r="A42" s="26" t="s">
        <v>151</v>
      </c>
      <c r="B42" s="47">
        <f>SUM(B28,B29,B34,B33,B39,B38,B19)</f>
        <v>17</v>
      </c>
      <c r="C42" s="47" t="s">
        <v>29</v>
      </c>
      <c r="D42" s="47" t="s">
        <v>29</v>
      </c>
    </row>
  </sheetData>
  <mergeCells count="10">
    <mergeCell ref="A2:G2"/>
    <mergeCell ref="C12:G12"/>
    <mergeCell ref="C13:G13"/>
    <mergeCell ref="C14:G14"/>
    <mergeCell ref="A17:D17"/>
    <mergeCell ref="A12:A14"/>
    <mergeCell ref="A20:D20"/>
    <mergeCell ref="A30:D30"/>
    <mergeCell ref="A22:A27"/>
    <mergeCell ref="A35:D3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G92"/>
  <sheetViews>
    <sheetView showGridLines="0" zoomScale="85" zoomScaleNormal="85" workbookViewId="0">
      <pane ySplit="3" topLeftCell="A4" activePane="bottomLeft" state="frozen"/>
      <selection pane="bottomLeft" activeCell="F28" sqref="F28:I46"/>
    </sheetView>
  </sheetViews>
  <sheetFormatPr defaultColWidth="9" defaultRowHeight="15"/>
  <cols>
    <col min="1" max="1" width="41" customWidth="1"/>
    <col min="2" max="2" width="13.42578125" style="39" customWidth="1"/>
    <col min="3" max="3" width="37.140625" style="39" customWidth="1"/>
    <col min="4" max="4" width="30.7109375" style="39" customWidth="1"/>
    <col min="5" max="5" width="23.7109375" customWidth="1"/>
    <col min="6" max="6" width="16.5703125" customWidth="1"/>
    <col min="7" max="7" width="29.140625" customWidth="1"/>
    <col min="8" max="8" width="23.140625" customWidth="1"/>
    <col min="9" max="9" width="30.42578125" customWidth="1"/>
  </cols>
  <sheetData>
    <row r="2" spans="1:7">
      <c r="A2" s="96" t="s">
        <v>11</v>
      </c>
      <c r="B2" s="96"/>
      <c r="C2" s="96"/>
      <c r="D2" s="96"/>
      <c r="E2" s="96"/>
      <c r="F2" s="96"/>
      <c r="G2" s="96"/>
    </row>
    <row r="3" spans="1:7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</row>
    <row r="4" spans="1:7">
      <c r="A4" s="3" t="s">
        <v>35</v>
      </c>
      <c r="B4" s="4" t="s">
        <v>21</v>
      </c>
      <c r="C4" s="5" t="s">
        <v>22</v>
      </c>
      <c r="D4" s="5" t="s">
        <v>36</v>
      </c>
      <c r="E4" s="30" t="s">
        <v>37</v>
      </c>
      <c r="F4" s="30" t="s">
        <v>23</v>
      </c>
      <c r="G4" s="30" t="s">
        <v>38</v>
      </c>
    </row>
    <row r="5" spans="1:7">
      <c r="A5" s="3" t="s">
        <v>39</v>
      </c>
      <c r="B5" s="4" t="s">
        <v>40</v>
      </c>
      <c r="C5" s="5" t="s">
        <v>34</v>
      </c>
      <c r="D5" s="30" t="s">
        <v>41</v>
      </c>
      <c r="E5" s="30" t="s">
        <v>33</v>
      </c>
      <c r="F5" s="5" t="s">
        <v>29</v>
      </c>
      <c r="G5" s="30" t="s">
        <v>42</v>
      </c>
    </row>
    <row r="6" spans="1:7">
      <c r="A6" s="3" t="s">
        <v>43</v>
      </c>
      <c r="B6" s="4" t="s">
        <v>44</v>
      </c>
      <c r="C6" s="5" t="s">
        <v>22</v>
      </c>
      <c r="D6" s="30" t="s">
        <v>36</v>
      </c>
      <c r="E6" s="30" t="s">
        <v>37</v>
      </c>
      <c r="F6" s="30" t="s">
        <v>45</v>
      </c>
      <c r="G6" s="30" t="s">
        <v>46</v>
      </c>
    </row>
    <row r="7" spans="1:7">
      <c r="A7" s="35" t="s">
        <v>47</v>
      </c>
      <c r="B7" s="4" t="s">
        <v>25</v>
      </c>
      <c r="C7" s="5" t="s">
        <v>34</v>
      </c>
      <c r="D7" s="30" t="s">
        <v>41</v>
      </c>
      <c r="E7" s="30" t="s">
        <v>33</v>
      </c>
      <c r="F7" s="5" t="s">
        <v>29</v>
      </c>
      <c r="G7" s="36" t="s">
        <v>48</v>
      </c>
    </row>
    <row r="8" spans="1:7">
      <c r="A8" s="3" t="s">
        <v>49</v>
      </c>
      <c r="B8" s="4" t="s">
        <v>44</v>
      </c>
      <c r="C8" s="5" t="s">
        <v>22</v>
      </c>
      <c r="D8" s="30" t="s">
        <v>36</v>
      </c>
      <c r="E8" s="30" t="s">
        <v>37</v>
      </c>
      <c r="F8" s="30" t="s">
        <v>45</v>
      </c>
      <c r="G8" s="30" t="s">
        <v>50</v>
      </c>
    </row>
    <row r="9" spans="1:7">
      <c r="A9" s="3" t="s">
        <v>51</v>
      </c>
      <c r="B9" s="14" t="s">
        <v>40</v>
      </c>
      <c r="C9" s="5" t="s">
        <v>22</v>
      </c>
      <c r="D9" s="30" t="s">
        <v>36</v>
      </c>
      <c r="E9" s="30" t="s">
        <v>37</v>
      </c>
      <c r="F9" s="30" t="s">
        <v>29</v>
      </c>
      <c r="G9" s="30" t="s">
        <v>46</v>
      </c>
    </row>
    <row r="10" spans="1:7">
      <c r="A10" s="3" t="s">
        <v>52</v>
      </c>
      <c r="B10" s="4" t="s">
        <v>25</v>
      </c>
      <c r="C10" s="5" t="s">
        <v>22</v>
      </c>
      <c r="D10" s="5" t="s">
        <v>36</v>
      </c>
      <c r="E10" s="30" t="s">
        <v>37</v>
      </c>
      <c r="F10" s="30" t="s">
        <v>29</v>
      </c>
      <c r="G10" s="30" t="s">
        <v>50</v>
      </c>
    </row>
    <row r="11" spans="1:7">
      <c r="A11" s="3" t="s">
        <v>53</v>
      </c>
      <c r="B11" s="4" t="s">
        <v>44</v>
      </c>
      <c r="C11" s="5" t="s">
        <v>34</v>
      </c>
      <c r="D11" s="30" t="s">
        <v>27</v>
      </c>
      <c r="E11" s="30" t="s">
        <v>28</v>
      </c>
      <c r="F11" s="30" t="s">
        <v>45</v>
      </c>
      <c r="G11" s="30" t="s">
        <v>42</v>
      </c>
    </row>
    <row r="12" spans="1:7">
      <c r="A12" s="3" t="s">
        <v>54</v>
      </c>
      <c r="B12" s="14" t="s">
        <v>40</v>
      </c>
      <c r="C12" s="30" t="s">
        <v>55</v>
      </c>
      <c r="D12" s="5" t="s">
        <v>56</v>
      </c>
      <c r="E12" s="30" t="s">
        <v>57</v>
      </c>
      <c r="F12" s="5" t="s">
        <v>29</v>
      </c>
      <c r="G12" s="5" t="s">
        <v>50</v>
      </c>
    </row>
    <row r="13" spans="1:7">
      <c r="A13" s="35" t="s">
        <v>58</v>
      </c>
      <c r="B13" s="4" t="s">
        <v>25</v>
      </c>
      <c r="C13" s="30" t="s">
        <v>59</v>
      </c>
      <c r="D13" s="5" t="s">
        <v>60</v>
      </c>
      <c r="E13" s="37" t="s">
        <v>29</v>
      </c>
      <c r="F13" s="30" t="s">
        <v>29</v>
      </c>
      <c r="G13" s="30" t="s">
        <v>46</v>
      </c>
    </row>
    <row r="14" spans="1:7">
      <c r="A14" s="3" t="s">
        <v>61</v>
      </c>
      <c r="B14" s="4" t="s">
        <v>25</v>
      </c>
      <c r="C14" s="5" t="s">
        <v>22</v>
      </c>
      <c r="D14" s="5" t="s">
        <v>36</v>
      </c>
      <c r="E14" s="30" t="s">
        <v>37</v>
      </c>
      <c r="F14" s="5" t="s">
        <v>29</v>
      </c>
      <c r="G14" s="5" t="s">
        <v>50</v>
      </c>
    </row>
    <row r="15" spans="1:7">
      <c r="A15" s="3" t="s">
        <v>62</v>
      </c>
      <c r="B15" s="14" t="s">
        <v>40</v>
      </c>
      <c r="C15" s="5" t="s">
        <v>26</v>
      </c>
      <c r="D15" s="5" t="s">
        <v>27</v>
      </c>
      <c r="E15" s="30" t="s">
        <v>28</v>
      </c>
      <c r="F15" s="5" t="s">
        <v>29</v>
      </c>
      <c r="G15" s="5" t="s">
        <v>50</v>
      </c>
    </row>
    <row r="16" spans="1:7">
      <c r="A16" s="3" t="s">
        <v>63</v>
      </c>
      <c r="B16" s="4" t="s">
        <v>40</v>
      </c>
      <c r="C16" s="30" t="s">
        <v>34</v>
      </c>
      <c r="D16" s="5" t="s">
        <v>27</v>
      </c>
      <c r="E16" s="5" t="s">
        <v>28</v>
      </c>
      <c r="F16" s="5" t="s">
        <v>29</v>
      </c>
      <c r="G16" s="30" t="s">
        <v>42</v>
      </c>
    </row>
    <row r="17" spans="1:7">
      <c r="A17" s="13" t="s">
        <v>64</v>
      </c>
      <c r="B17" s="14" t="s">
        <v>65</v>
      </c>
      <c r="C17" s="14" t="s">
        <v>29</v>
      </c>
      <c r="D17" s="14" t="s">
        <v>29</v>
      </c>
      <c r="E17" s="14" t="s">
        <v>29</v>
      </c>
      <c r="F17" s="14" t="s">
        <v>29</v>
      </c>
      <c r="G17" s="36" t="s">
        <v>31</v>
      </c>
    </row>
    <row r="18" spans="1:7">
      <c r="A18" s="13" t="s">
        <v>66</v>
      </c>
      <c r="B18" s="14" t="s">
        <v>67</v>
      </c>
      <c r="C18" s="14" t="s">
        <v>29</v>
      </c>
      <c r="D18" s="14" t="s">
        <v>29</v>
      </c>
      <c r="E18" s="14" t="s">
        <v>29</v>
      </c>
      <c r="F18" s="14" t="s">
        <v>29</v>
      </c>
      <c r="G18" s="36" t="s">
        <v>31</v>
      </c>
    </row>
    <row r="19" spans="1:7">
      <c r="A19" s="13" t="s">
        <v>68</v>
      </c>
      <c r="B19" s="14" t="s">
        <v>65</v>
      </c>
      <c r="C19" s="14" t="s">
        <v>29</v>
      </c>
      <c r="D19" s="14" t="s">
        <v>29</v>
      </c>
      <c r="E19" s="14" t="s">
        <v>29</v>
      </c>
      <c r="F19" s="14" t="s">
        <v>29</v>
      </c>
      <c r="G19" s="36" t="s">
        <v>31</v>
      </c>
    </row>
    <row r="20" spans="1:7">
      <c r="A20" s="13" t="s">
        <v>69</v>
      </c>
      <c r="B20" s="14" t="s">
        <v>65</v>
      </c>
      <c r="C20" s="14" t="s">
        <v>29</v>
      </c>
      <c r="D20" s="14" t="s">
        <v>29</v>
      </c>
      <c r="E20" s="14" t="s">
        <v>29</v>
      </c>
      <c r="F20" s="14" t="s">
        <v>29</v>
      </c>
      <c r="G20" s="36" t="s">
        <v>31</v>
      </c>
    </row>
    <row r="21" spans="1:7">
      <c r="A21" s="13" t="s">
        <v>70</v>
      </c>
      <c r="B21" s="14" t="s">
        <v>65</v>
      </c>
      <c r="C21" s="14" t="s">
        <v>29</v>
      </c>
      <c r="D21" s="14" t="s">
        <v>29</v>
      </c>
      <c r="E21" s="14" t="s">
        <v>29</v>
      </c>
      <c r="F21" s="14" t="s">
        <v>29</v>
      </c>
      <c r="G21" s="36" t="s">
        <v>31</v>
      </c>
    </row>
    <row r="22" spans="1:7">
      <c r="A22" s="13" t="s">
        <v>71</v>
      </c>
      <c r="B22" s="14" t="s">
        <v>65</v>
      </c>
      <c r="C22" s="14" t="s">
        <v>29</v>
      </c>
      <c r="D22" s="14" t="s">
        <v>29</v>
      </c>
      <c r="E22" s="14" t="s">
        <v>29</v>
      </c>
      <c r="F22" s="14" t="s">
        <v>29</v>
      </c>
      <c r="G22" s="36" t="s">
        <v>31</v>
      </c>
    </row>
    <row r="23" spans="1:7">
      <c r="A23" s="96" t="s">
        <v>72</v>
      </c>
      <c r="B23" s="15" t="s">
        <v>20</v>
      </c>
      <c r="C23" s="123">
        <v>12</v>
      </c>
      <c r="D23" s="123"/>
      <c r="E23" s="123"/>
      <c r="F23" s="123"/>
      <c r="G23" s="123"/>
    </row>
    <row r="24" spans="1:7">
      <c r="A24" s="96"/>
      <c r="B24" s="15" t="s">
        <v>32</v>
      </c>
      <c r="C24" s="123">
        <v>6</v>
      </c>
      <c r="D24" s="123"/>
      <c r="E24" s="123"/>
      <c r="F24" s="123"/>
      <c r="G24" s="123"/>
    </row>
    <row r="25" spans="1:7">
      <c r="A25" s="96"/>
      <c r="B25" s="15" t="s">
        <v>1</v>
      </c>
      <c r="C25" s="123">
        <v>18</v>
      </c>
      <c r="D25" s="123"/>
      <c r="E25" s="123"/>
      <c r="F25" s="123"/>
      <c r="G25" s="123"/>
    </row>
    <row r="28" spans="1:7">
      <c r="A28" s="101" t="s">
        <v>184</v>
      </c>
      <c r="B28" s="102"/>
      <c r="C28" s="102"/>
      <c r="D28" s="102"/>
    </row>
    <row r="29" spans="1:7">
      <c r="A29" s="19" t="s">
        <v>128</v>
      </c>
      <c r="B29" s="19" t="s">
        <v>129</v>
      </c>
      <c r="C29" s="19" t="s">
        <v>130</v>
      </c>
      <c r="D29" s="19" t="s">
        <v>131</v>
      </c>
    </row>
    <row r="30" spans="1:7">
      <c r="A30" s="20" t="s">
        <v>132</v>
      </c>
      <c r="B30" s="21">
        <v>1</v>
      </c>
      <c r="C30" s="22" t="s">
        <v>160</v>
      </c>
      <c r="D30" s="38" t="s">
        <v>29</v>
      </c>
    </row>
    <row r="31" spans="1:7">
      <c r="A31" s="117"/>
      <c r="B31" s="118"/>
      <c r="C31" s="118"/>
      <c r="D31" s="119"/>
    </row>
    <row r="32" spans="1:7">
      <c r="A32" s="103" t="s">
        <v>6</v>
      </c>
      <c r="B32" s="104"/>
      <c r="C32" s="104"/>
      <c r="D32" s="105"/>
    </row>
    <row r="33" spans="1:4">
      <c r="A33" s="33" t="s">
        <v>134</v>
      </c>
      <c r="B33" s="65" t="s">
        <v>29</v>
      </c>
      <c r="C33" s="65" t="s">
        <v>177</v>
      </c>
      <c r="D33" s="38" t="s">
        <v>29</v>
      </c>
    </row>
    <row r="34" spans="1:4">
      <c r="A34" s="115" t="s">
        <v>20</v>
      </c>
      <c r="B34" s="23">
        <v>4</v>
      </c>
      <c r="C34" s="38" t="s">
        <v>147</v>
      </c>
      <c r="D34" s="38" t="s">
        <v>29</v>
      </c>
    </row>
    <row r="35" spans="1:4">
      <c r="A35" s="94"/>
      <c r="B35" s="38">
        <v>3</v>
      </c>
      <c r="C35" s="38" t="s">
        <v>34</v>
      </c>
      <c r="D35" s="38" t="s">
        <v>29</v>
      </c>
    </row>
    <row r="36" spans="1:4">
      <c r="A36" s="94"/>
      <c r="B36" s="23">
        <v>1</v>
      </c>
      <c r="C36" s="38" t="s">
        <v>55</v>
      </c>
      <c r="D36" s="38" t="s">
        <v>29</v>
      </c>
    </row>
    <row r="37" spans="1:4">
      <c r="A37" s="94"/>
      <c r="B37" s="38">
        <v>1</v>
      </c>
      <c r="C37" s="47" t="s">
        <v>146</v>
      </c>
      <c r="D37" s="24" t="s">
        <v>136</v>
      </c>
    </row>
    <row r="38" spans="1:4">
      <c r="A38" s="116"/>
      <c r="B38" s="23">
        <v>1</v>
      </c>
      <c r="C38" s="38" t="s">
        <v>145</v>
      </c>
      <c r="D38" s="38" t="s">
        <v>29</v>
      </c>
    </row>
    <row r="39" spans="1:4">
      <c r="A39" s="46" t="s">
        <v>149</v>
      </c>
      <c r="B39" s="38">
        <f>SUM(B34:B37,B43)</f>
        <v>9</v>
      </c>
      <c r="C39" s="24" t="s">
        <v>29</v>
      </c>
      <c r="D39" s="24" t="s">
        <v>29</v>
      </c>
    </row>
    <row r="40" spans="1:4">
      <c r="A40" s="33" t="s">
        <v>32</v>
      </c>
      <c r="B40" s="23">
        <v>3</v>
      </c>
      <c r="C40" s="38" t="s">
        <v>29</v>
      </c>
      <c r="D40" s="38" t="s">
        <v>29</v>
      </c>
    </row>
    <row r="41" spans="1:4">
      <c r="A41" s="112"/>
      <c r="B41" s="113"/>
      <c r="C41" s="113"/>
      <c r="D41" s="114"/>
    </row>
    <row r="42" spans="1:4">
      <c r="A42" s="103" t="s">
        <v>137</v>
      </c>
      <c r="B42" s="104"/>
      <c r="C42" s="104"/>
      <c r="D42" s="105"/>
    </row>
    <row r="43" spans="1:4">
      <c r="A43" s="33" t="s">
        <v>138</v>
      </c>
      <c r="B43" s="65" t="s">
        <v>29</v>
      </c>
      <c r="C43" s="65" t="s">
        <v>177</v>
      </c>
      <c r="D43" s="38" t="s">
        <v>29</v>
      </c>
    </row>
    <row r="44" spans="1:4">
      <c r="A44" s="120" t="s">
        <v>20</v>
      </c>
      <c r="B44" s="23">
        <v>1</v>
      </c>
      <c r="C44" s="38" t="s">
        <v>146</v>
      </c>
      <c r="D44" s="60" t="s">
        <v>136</v>
      </c>
    </row>
    <row r="45" spans="1:4">
      <c r="A45" s="121"/>
      <c r="B45" s="23">
        <v>1</v>
      </c>
      <c r="C45" s="38" t="s">
        <v>34</v>
      </c>
      <c r="D45" s="38" t="s">
        <v>29</v>
      </c>
    </row>
    <row r="46" spans="1:4">
      <c r="A46" s="122"/>
      <c r="B46" s="23">
        <v>1</v>
      </c>
      <c r="C46" s="38" t="s">
        <v>147</v>
      </c>
      <c r="D46" s="38" t="s">
        <v>29</v>
      </c>
    </row>
    <row r="47" spans="1:4">
      <c r="A47" s="13" t="s">
        <v>32</v>
      </c>
      <c r="B47" s="23">
        <v>1</v>
      </c>
      <c r="C47" s="38" t="s">
        <v>29</v>
      </c>
      <c r="D47" s="38" t="s">
        <v>29</v>
      </c>
    </row>
    <row r="48" spans="1:4">
      <c r="A48" s="106" t="s">
        <v>153</v>
      </c>
      <c r="B48" s="107"/>
      <c r="C48" s="107"/>
      <c r="D48" s="108"/>
    </row>
    <row r="49" spans="1:4">
      <c r="A49" s="112"/>
      <c r="B49" s="113"/>
      <c r="C49" s="113"/>
      <c r="D49" s="114"/>
    </row>
    <row r="50" spans="1:4">
      <c r="A50" s="103" t="s">
        <v>5</v>
      </c>
      <c r="B50" s="104"/>
      <c r="C50" s="104"/>
      <c r="D50" s="105"/>
    </row>
    <row r="51" spans="1:4">
      <c r="A51" s="33" t="s">
        <v>134</v>
      </c>
      <c r="B51" s="65" t="s">
        <v>29</v>
      </c>
      <c r="C51" s="65" t="s">
        <v>177</v>
      </c>
      <c r="D51" s="38" t="s">
        <v>29</v>
      </c>
    </row>
    <row r="52" spans="1:4">
      <c r="A52" s="115" t="s">
        <v>20</v>
      </c>
      <c r="B52" s="23">
        <v>1</v>
      </c>
      <c r="C52" s="38" t="s">
        <v>146</v>
      </c>
      <c r="D52" s="24" t="s">
        <v>136</v>
      </c>
    </row>
    <row r="53" spans="1:4">
      <c r="A53" s="94"/>
      <c r="B53" s="23">
        <v>1</v>
      </c>
      <c r="C53" s="38" t="s">
        <v>147</v>
      </c>
      <c r="D53" s="24" t="s">
        <v>29</v>
      </c>
    </row>
    <row r="54" spans="1:4">
      <c r="A54" s="116"/>
      <c r="B54" s="23">
        <v>1</v>
      </c>
      <c r="C54" s="24" t="s">
        <v>55</v>
      </c>
      <c r="D54" s="24" t="s">
        <v>29</v>
      </c>
    </row>
    <row r="55" spans="1:4">
      <c r="A55" s="13" t="s">
        <v>32</v>
      </c>
      <c r="B55" s="23">
        <v>1</v>
      </c>
      <c r="C55" s="24" t="s">
        <v>29</v>
      </c>
      <c r="D55" s="24" t="s">
        <v>29</v>
      </c>
    </row>
    <row r="56" spans="1:4">
      <c r="A56" s="25" t="s">
        <v>149</v>
      </c>
      <c r="B56" s="23">
        <f>SUM(B52:B54)</f>
        <v>3</v>
      </c>
      <c r="C56" s="38" t="s">
        <v>29</v>
      </c>
      <c r="D56" s="38" t="s">
        <v>29</v>
      </c>
    </row>
    <row r="57" spans="1:4">
      <c r="A57" s="109"/>
      <c r="B57" s="110"/>
      <c r="C57" s="110"/>
      <c r="D57" s="111"/>
    </row>
    <row r="58" spans="1:4">
      <c r="A58" s="124" t="s">
        <v>7</v>
      </c>
      <c r="B58" s="124"/>
      <c r="C58" s="124"/>
      <c r="D58" s="124"/>
    </row>
    <row r="59" spans="1:4">
      <c r="A59" s="33" t="s">
        <v>134</v>
      </c>
      <c r="B59" s="65" t="s">
        <v>29</v>
      </c>
      <c r="C59" s="65" t="s">
        <v>177</v>
      </c>
      <c r="D59" s="38" t="s">
        <v>29</v>
      </c>
    </row>
    <row r="60" spans="1:4">
      <c r="A60" s="93" t="s">
        <v>20</v>
      </c>
      <c r="B60" s="38">
        <v>6</v>
      </c>
      <c r="C60" s="38" t="s">
        <v>147</v>
      </c>
      <c r="D60" s="38" t="s">
        <v>29</v>
      </c>
    </row>
    <row r="61" spans="1:4">
      <c r="A61" s="94"/>
      <c r="B61" s="38">
        <v>2</v>
      </c>
      <c r="C61" s="38" t="s">
        <v>145</v>
      </c>
      <c r="D61" s="38" t="s">
        <v>29</v>
      </c>
    </row>
    <row r="62" spans="1:4">
      <c r="A62" s="94"/>
      <c r="B62" s="38">
        <v>1</v>
      </c>
      <c r="C62" s="38" t="s">
        <v>34</v>
      </c>
      <c r="D62" s="38" t="s">
        <v>29</v>
      </c>
    </row>
    <row r="63" spans="1:4">
      <c r="A63" s="95"/>
      <c r="B63" s="38">
        <v>1</v>
      </c>
      <c r="C63" s="38" t="s">
        <v>148</v>
      </c>
      <c r="D63" s="38" t="s">
        <v>29</v>
      </c>
    </row>
    <row r="64" spans="1:4">
      <c r="A64" s="33" t="s">
        <v>32</v>
      </c>
      <c r="B64" s="38">
        <v>3</v>
      </c>
      <c r="C64" s="38" t="s">
        <v>29</v>
      </c>
      <c r="D64" s="38" t="s">
        <v>29</v>
      </c>
    </row>
    <row r="65" spans="1:4">
      <c r="A65" s="43" t="s">
        <v>149</v>
      </c>
      <c r="B65" s="47">
        <f>SUM(B60:B63)</f>
        <v>10</v>
      </c>
      <c r="C65" s="38" t="s">
        <v>29</v>
      </c>
      <c r="D65" s="38" t="s">
        <v>29</v>
      </c>
    </row>
    <row r="66" spans="1:4">
      <c r="A66" s="43" t="s">
        <v>150</v>
      </c>
      <c r="B66" s="47">
        <f>SUM(B39,B56,B65,B30)</f>
        <v>23</v>
      </c>
      <c r="C66" s="38" t="s">
        <v>29</v>
      </c>
      <c r="D66" s="38" t="s">
        <v>29</v>
      </c>
    </row>
    <row r="67" spans="1:4">
      <c r="A67" s="25" t="s">
        <v>152</v>
      </c>
      <c r="B67" s="38">
        <f>SUM(B40,B55,B64)</f>
        <v>7</v>
      </c>
      <c r="C67" s="38" t="s">
        <v>29</v>
      </c>
      <c r="D67" s="38" t="s">
        <v>29</v>
      </c>
    </row>
    <row r="68" spans="1:4">
      <c r="A68" s="26" t="s">
        <v>151</v>
      </c>
      <c r="B68" s="27">
        <f>SUM(B39,B40,B55,B56,B65,B64,B30)</f>
        <v>30</v>
      </c>
      <c r="C68" s="38" t="s">
        <v>29</v>
      </c>
      <c r="D68" s="38" t="s">
        <v>29</v>
      </c>
    </row>
    <row r="69" spans="1:4">
      <c r="A69" s="71"/>
      <c r="B69" s="63"/>
      <c r="C69" s="63"/>
      <c r="D69" s="63"/>
    </row>
    <row r="70" spans="1:4">
      <c r="A70" s="101" t="s">
        <v>186</v>
      </c>
      <c r="B70" s="102"/>
      <c r="C70" s="102"/>
      <c r="D70" s="102"/>
    </row>
    <row r="71" spans="1:4">
      <c r="A71" s="19" t="s">
        <v>128</v>
      </c>
      <c r="B71" s="19" t="s">
        <v>129</v>
      </c>
      <c r="C71" s="19" t="s">
        <v>130</v>
      </c>
      <c r="D71" s="19" t="s">
        <v>131</v>
      </c>
    </row>
    <row r="72" spans="1:4">
      <c r="A72" s="20" t="s">
        <v>132</v>
      </c>
      <c r="B72" s="21">
        <v>1</v>
      </c>
      <c r="C72" s="22" t="s">
        <v>160</v>
      </c>
      <c r="D72" s="38" t="s">
        <v>29</v>
      </c>
    </row>
    <row r="73" spans="1:4">
      <c r="A73" s="103" t="s">
        <v>139</v>
      </c>
      <c r="B73" s="104"/>
      <c r="C73" s="104"/>
      <c r="D73" s="105"/>
    </row>
    <row r="74" spans="1:4">
      <c r="A74" s="33" t="s">
        <v>134</v>
      </c>
      <c r="B74" s="65" t="s">
        <v>29</v>
      </c>
      <c r="C74" s="65" t="s">
        <v>177</v>
      </c>
      <c r="D74" s="38" t="s">
        <v>29</v>
      </c>
    </row>
    <row r="75" spans="1:4">
      <c r="A75" s="93" t="s">
        <v>20</v>
      </c>
      <c r="B75" s="23">
        <v>5</v>
      </c>
      <c r="C75" s="24" t="s">
        <v>140</v>
      </c>
      <c r="D75" s="38" t="s">
        <v>29</v>
      </c>
    </row>
    <row r="76" spans="1:4">
      <c r="A76" s="94"/>
      <c r="B76" s="23">
        <v>3</v>
      </c>
      <c r="C76" s="38" t="s">
        <v>34</v>
      </c>
      <c r="D76" s="38" t="s">
        <v>29</v>
      </c>
    </row>
    <row r="77" spans="1:4">
      <c r="A77" s="94"/>
      <c r="B77" s="23">
        <v>2</v>
      </c>
      <c r="C77" s="38" t="s">
        <v>145</v>
      </c>
      <c r="D77" s="38" t="s">
        <v>29</v>
      </c>
    </row>
    <row r="78" spans="1:4">
      <c r="A78" s="95"/>
      <c r="B78" s="23">
        <v>1</v>
      </c>
      <c r="C78" s="38" t="s">
        <v>147</v>
      </c>
      <c r="D78" s="38" t="s">
        <v>29</v>
      </c>
    </row>
    <row r="79" spans="1:4">
      <c r="A79" s="25" t="s">
        <v>149</v>
      </c>
      <c r="B79" s="23">
        <f>SUM(B74:B78)</f>
        <v>11</v>
      </c>
      <c r="C79" s="38" t="s">
        <v>29</v>
      </c>
      <c r="D79" s="38" t="s">
        <v>29</v>
      </c>
    </row>
    <row r="80" spans="1:4">
      <c r="A80" s="13" t="s">
        <v>32</v>
      </c>
      <c r="B80" s="23">
        <v>7</v>
      </c>
      <c r="C80" s="38" t="s">
        <v>29</v>
      </c>
      <c r="D80" s="38" t="s">
        <v>29</v>
      </c>
    </row>
    <row r="82" spans="1:4">
      <c r="A82" s="103" t="s">
        <v>141</v>
      </c>
      <c r="B82" s="104"/>
      <c r="C82" s="104"/>
      <c r="D82" s="105"/>
    </row>
    <row r="83" spans="1:4">
      <c r="A83" s="33" t="s">
        <v>134</v>
      </c>
      <c r="B83" s="65" t="s">
        <v>29</v>
      </c>
      <c r="C83" s="65" t="s">
        <v>177</v>
      </c>
      <c r="D83" s="38" t="s">
        <v>29</v>
      </c>
    </row>
    <row r="84" spans="1:4">
      <c r="A84" s="115" t="s">
        <v>20</v>
      </c>
      <c r="B84" s="38">
        <v>1</v>
      </c>
      <c r="C84" s="38" t="s">
        <v>148</v>
      </c>
      <c r="D84" s="38" t="s">
        <v>29</v>
      </c>
    </row>
    <row r="85" spans="1:4">
      <c r="A85" s="94"/>
      <c r="B85" s="38">
        <v>2</v>
      </c>
      <c r="C85" s="38" t="s">
        <v>147</v>
      </c>
      <c r="D85" s="38" t="s">
        <v>29</v>
      </c>
    </row>
    <row r="86" spans="1:4">
      <c r="A86" s="94"/>
      <c r="B86" s="38">
        <v>1</v>
      </c>
      <c r="C86" s="38" t="s">
        <v>34</v>
      </c>
      <c r="D86" s="38" t="s">
        <v>29</v>
      </c>
    </row>
    <row r="87" spans="1:4">
      <c r="A87" s="116"/>
      <c r="B87" s="38">
        <v>1</v>
      </c>
      <c r="C87" s="38" t="s">
        <v>55</v>
      </c>
      <c r="D87" s="38" t="s">
        <v>29</v>
      </c>
    </row>
    <row r="88" spans="1:4">
      <c r="A88" s="13" t="s">
        <v>32</v>
      </c>
      <c r="B88" s="23">
        <v>2</v>
      </c>
      <c r="C88" s="24"/>
      <c r="D88" s="38" t="s">
        <v>29</v>
      </c>
    </row>
    <row r="89" spans="1:4">
      <c r="A89" s="25" t="s">
        <v>149</v>
      </c>
      <c r="B89" s="38">
        <f>SUM(B83:B87)</f>
        <v>5</v>
      </c>
      <c r="C89" s="38" t="s">
        <v>29</v>
      </c>
      <c r="D89" s="38" t="s">
        <v>29</v>
      </c>
    </row>
    <row r="90" spans="1:4">
      <c r="A90" s="43" t="s">
        <v>150</v>
      </c>
      <c r="B90" s="47">
        <f>SUM(B79,B89,B72)</f>
        <v>17</v>
      </c>
      <c r="C90" s="38" t="s">
        <v>29</v>
      </c>
      <c r="D90" s="38" t="s">
        <v>29</v>
      </c>
    </row>
    <row r="91" spans="1:4">
      <c r="A91" s="25" t="s">
        <v>152</v>
      </c>
      <c r="B91" s="38">
        <f>SUM(B80,B88)</f>
        <v>9</v>
      </c>
      <c r="C91" s="38"/>
      <c r="D91" s="38" t="s">
        <v>29</v>
      </c>
    </row>
    <row r="92" spans="1:4">
      <c r="A92" s="26" t="s">
        <v>151</v>
      </c>
      <c r="B92" s="27">
        <f>SUM(B79,B80,B89,B88,B72)</f>
        <v>26</v>
      </c>
      <c r="C92" s="38" t="s">
        <v>29</v>
      </c>
      <c r="D92" s="38" t="s">
        <v>29</v>
      </c>
    </row>
  </sheetData>
  <mergeCells count="24">
    <mergeCell ref="A84:A87"/>
    <mergeCell ref="A60:A63"/>
    <mergeCell ref="A2:G2"/>
    <mergeCell ref="C23:G23"/>
    <mergeCell ref="C24:G24"/>
    <mergeCell ref="C25:G25"/>
    <mergeCell ref="A28:D28"/>
    <mergeCell ref="A32:D32"/>
    <mergeCell ref="A34:A38"/>
    <mergeCell ref="A58:D58"/>
    <mergeCell ref="A23:A25"/>
    <mergeCell ref="A31:D31"/>
    <mergeCell ref="A41:D41"/>
    <mergeCell ref="A44:A46"/>
    <mergeCell ref="A42:D42"/>
    <mergeCell ref="A70:D70"/>
    <mergeCell ref="A73:D73"/>
    <mergeCell ref="A48:D48"/>
    <mergeCell ref="A82:D82"/>
    <mergeCell ref="A57:D57"/>
    <mergeCell ref="A49:D49"/>
    <mergeCell ref="A52:A54"/>
    <mergeCell ref="A75:A78"/>
    <mergeCell ref="A50:D5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G50"/>
  <sheetViews>
    <sheetView showGridLines="0" workbookViewId="0">
      <selection activeCell="E34" sqref="E34"/>
    </sheetView>
  </sheetViews>
  <sheetFormatPr defaultColWidth="9" defaultRowHeight="15"/>
  <cols>
    <col min="1" max="1" width="40" customWidth="1"/>
    <col min="2" max="2" width="13.42578125" customWidth="1"/>
    <col min="3" max="4" width="30.7109375" customWidth="1"/>
    <col min="5" max="5" width="23.7109375" customWidth="1"/>
    <col min="6" max="6" width="16.5703125" customWidth="1"/>
    <col min="7" max="7" width="31.140625" customWidth="1"/>
    <col min="8" max="8" width="23.140625" customWidth="1"/>
    <col min="9" max="9" width="30.42578125" customWidth="1"/>
  </cols>
  <sheetData>
    <row r="2" spans="1:7">
      <c r="A2" s="96" t="s">
        <v>11</v>
      </c>
      <c r="B2" s="96"/>
      <c r="C2" s="96"/>
      <c r="D2" s="96"/>
      <c r="E2" s="96"/>
      <c r="F2" s="96"/>
      <c r="G2" s="96"/>
    </row>
    <row r="3" spans="1:7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</row>
    <row r="4" spans="1:7">
      <c r="A4" s="29" t="s">
        <v>112</v>
      </c>
      <c r="B4" s="4" t="s">
        <v>40</v>
      </c>
      <c r="C4" s="30" t="s">
        <v>113</v>
      </c>
      <c r="D4" s="5" t="s">
        <v>114</v>
      </c>
      <c r="E4" s="5" t="s">
        <v>37</v>
      </c>
      <c r="F4" s="30" t="s">
        <v>23</v>
      </c>
      <c r="G4" s="5" t="s">
        <v>115</v>
      </c>
    </row>
    <row r="5" spans="1:7">
      <c r="A5" s="29" t="s">
        <v>116</v>
      </c>
      <c r="B5" s="4" t="s">
        <v>40</v>
      </c>
      <c r="C5" s="5" t="s">
        <v>113</v>
      </c>
      <c r="D5" s="30" t="s">
        <v>114</v>
      </c>
      <c r="E5" s="30" t="s">
        <v>37</v>
      </c>
      <c r="F5" s="30" t="s">
        <v>29</v>
      </c>
      <c r="G5" s="30" t="s">
        <v>117</v>
      </c>
    </row>
    <row r="6" spans="1:7">
      <c r="A6" s="29" t="s">
        <v>118</v>
      </c>
      <c r="B6" s="4" t="s">
        <v>25</v>
      </c>
      <c r="C6" s="5" t="s">
        <v>113</v>
      </c>
      <c r="D6" s="30" t="s">
        <v>114</v>
      </c>
      <c r="E6" s="30" t="s">
        <v>37</v>
      </c>
      <c r="F6" s="30" t="s">
        <v>45</v>
      </c>
      <c r="G6" s="30" t="s">
        <v>117</v>
      </c>
    </row>
    <row r="7" spans="1:7">
      <c r="A7" s="31" t="s">
        <v>119</v>
      </c>
      <c r="B7" s="4" t="s">
        <v>40</v>
      </c>
      <c r="C7" s="5" t="s">
        <v>113</v>
      </c>
      <c r="D7" s="30" t="s">
        <v>114</v>
      </c>
      <c r="E7" s="30" t="s">
        <v>37</v>
      </c>
      <c r="F7" s="30" t="s">
        <v>29</v>
      </c>
      <c r="G7" s="30" t="s">
        <v>117</v>
      </c>
    </row>
    <row r="8" spans="1:7">
      <c r="A8" s="29" t="s">
        <v>120</v>
      </c>
      <c r="B8" s="4" t="s">
        <v>40</v>
      </c>
      <c r="C8" s="32" t="s">
        <v>121</v>
      </c>
      <c r="D8" s="5" t="s">
        <v>27</v>
      </c>
      <c r="E8" s="30" t="s">
        <v>28</v>
      </c>
      <c r="F8" s="5" t="s">
        <v>29</v>
      </c>
      <c r="G8" s="5" t="s">
        <v>122</v>
      </c>
    </row>
    <row r="9" spans="1:7">
      <c r="A9" s="29" t="s">
        <v>123</v>
      </c>
      <c r="B9" s="4" t="s">
        <v>40</v>
      </c>
      <c r="C9" s="5" t="s">
        <v>113</v>
      </c>
      <c r="D9" s="5" t="s">
        <v>114</v>
      </c>
      <c r="E9" s="30" t="s">
        <v>37</v>
      </c>
      <c r="F9" s="5" t="s">
        <v>45</v>
      </c>
      <c r="G9" s="5" t="s">
        <v>122</v>
      </c>
    </row>
    <row r="10" spans="1:7">
      <c r="A10" s="33" t="s">
        <v>124</v>
      </c>
      <c r="B10" s="4" t="s">
        <v>65</v>
      </c>
      <c r="C10" s="14" t="s">
        <v>29</v>
      </c>
      <c r="D10" s="4" t="s">
        <v>29</v>
      </c>
      <c r="E10" s="4" t="s">
        <v>29</v>
      </c>
      <c r="F10" s="4" t="s">
        <v>29</v>
      </c>
      <c r="G10" s="5" t="s">
        <v>115</v>
      </c>
    </row>
    <row r="11" spans="1:7">
      <c r="A11" s="33" t="s">
        <v>125</v>
      </c>
      <c r="B11" s="14" t="s">
        <v>67</v>
      </c>
      <c r="C11" s="14" t="s">
        <v>29</v>
      </c>
      <c r="D11" s="4" t="s">
        <v>29</v>
      </c>
      <c r="E11" s="4" t="s">
        <v>29</v>
      </c>
      <c r="F11" s="4" t="s">
        <v>29</v>
      </c>
      <c r="G11" s="5" t="s">
        <v>115</v>
      </c>
    </row>
    <row r="12" spans="1:7">
      <c r="A12" s="33" t="s">
        <v>126</v>
      </c>
      <c r="B12" s="4" t="s">
        <v>65</v>
      </c>
      <c r="C12" s="14" t="s">
        <v>29</v>
      </c>
      <c r="D12" s="4" t="s">
        <v>29</v>
      </c>
      <c r="E12" s="4" t="s">
        <v>29</v>
      </c>
      <c r="F12" s="4" t="s">
        <v>29</v>
      </c>
      <c r="G12" s="5" t="s">
        <v>115</v>
      </c>
    </row>
    <row r="13" spans="1:7">
      <c r="A13" s="96" t="s">
        <v>127</v>
      </c>
      <c r="B13" s="15" t="s">
        <v>20</v>
      </c>
      <c r="C13" s="97">
        <v>6</v>
      </c>
      <c r="D13" s="98"/>
      <c r="E13" s="98"/>
      <c r="F13" s="98"/>
      <c r="G13" s="99"/>
    </row>
    <row r="14" spans="1:7">
      <c r="A14" s="96"/>
      <c r="B14" s="15" t="s">
        <v>32</v>
      </c>
      <c r="C14" s="97">
        <v>3</v>
      </c>
      <c r="D14" s="98"/>
      <c r="E14" s="98"/>
      <c r="F14" s="98"/>
      <c r="G14" s="99"/>
    </row>
    <row r="15" spans="1:7">
      <c r="A15" s="96"/>
      <c r="B15" s="15" t="s">
        <v>1</v>
      </c>
      <c r="C15" s="97">
        <v>9</v>
      </c>
      <c r="D15" s="98"/>
      <c r="E15" s="98"/>
      <c r="F15" s="98"/>
      <c r="G15" s="99"/>
    </row>
    <row r="18" spans="1:5">
      <c r="A18" s="101" t="s">
        <v>185</v>
      </c>
      <c r="B18" s="101"/>
      <c r="C18" s="101"/>
      <c r="D18" s="101"/>
    </row>
    <row r="19" spans="1:5">
      <c r="A19" s="48" t="s">
        <v>128</v>
      </c>
      <c r="B19" s="48" t="s">
        <v>129</v>
      </c>
      <c r="C19" s="48" t="s">
        <v>130</v>
      </c>
      <c r="D19" s="48" t="s">
        <v>131</v>
      </c>
    </row>
    <row r="20" spans="1:5">
      <c r="A20" s="20" t="s">
        <v>132</v>
      </c>
      <c r="B20" s="21">
        <v>1</v>
      </c>
      <c r="C20" s="22" t="s">
        <v>163</v>
      </c>
      <c r="D20" s="65" t="s">
        <v>29</v>
      </c>
    </row>
    <row r="21" spans="1:5">
      <c r="A21" s="64" t="s">
        <v>20</v>
      </c>
      <c r="B21" s="45">
        <v>1</v>
      </c>
      <c r="C21" s="38" t="s">
        <v>28</v>
      </c>
      <c r="D21" s="38" t="s">
        <v>29</v>
      </c>
    </row>
    <row r="22" spans="1:5">
      <c r="A22" s="125" t="s">
        <v>142</v>
      </c>
      <c r="B22" s="126"/>
      <c r="C22" s="126"/>
      <c r="D22" s="127"/>
    </row>
    <row r="23" spans="1:5">
      <c r="A23" s="33" t="s">
        <v>134</v>
      </c>
      <c r="B23" s="65" t="s">
        <v>29</v>
      </c>
      <c r="C23" s="65" t="s">
        <v>177</v>
      </c>
      <c r="D23" s="65" t="s">
        <v>29</v>
      </c>
    </row>
    <row r="24" spans="1:5">
      <c r="A24" s="133" t="s">
        <v>20</v>
      </c>
      <c r="B24" s="27">
        <v>2</v>
      </c>
      <c r="C24" s="28" t="s">
        <v>56</v>
      </c>
      <c r="D24" s="28"/>
    </row>
    <row r="25" spans="1:5">
      <c r="A25" s="134"/>
      <c r="B25" s="27">
        <v>3</v>
      </c>
      <c r="C25" s="28" t="s">
        <v>56</v>
      </c>
      <c r="D25" s="66" t="s">
        <v>178</v>
      </c>
      <c r="E25" s="34"/>
    </row>
    <row r="26" spans="1:5" ht="15" customHeight="1">
      <c r="A26" s="135"/>
      <c r="B26" s="55">
        <v>1</v>
      </c>
      <c r="C26" s="56" t="s">
        <v>147</v>
      </c>
      <c r="D26" s="54" t="s">
        <v>29</v>
      </c>
    </row>
    <row r="27" spans="1:5">
      <c r="A27" s="43" t="s">
        <v>149</v>
      </c>
      <c r="B27" s="55">
        <f>SUM(B23:B26)</f>
        <v>6</v>
      </c>
      <c r="C27" s="56" t="s">
        <v>29</v>
      </c>
      <c r="D27" s="54" t="s">
        <v>29</v>
      </c>
    </row>
    <row r="28" spans="1:5">
      <c r="A28" s="57" t="s">
        <v>32</v>
      </c>
      <c r="B28" s="27">
        <v>3</v>
      </c>
      <c r="C28" s="47" t="s">
        <v>29</v>
      </c>
      <c r="D28" s="47" t="s">
        <v>29</v>
      </c>
    </row>
    <row r="29" spans="1:5">
      <c r="A29" s="25" t="s">
        <v>135</v>
      </c>
      <c r="B29" s="45">
        <f>SUM(B27,B28)</f>
        <v>9</v>
      </c>
      <c r="C29" s="38" t="s">
        <v>29</v>
      </c>
      <c r="D29" s="38" t="s">
        <v>29</v>
      </c>
    </row>
    <row r="30" spans="1:5">
      <c r="A30" s="125" t="s">
        <v>143</v>
      </c>
      <c r="B30" s="126"/>
      <c r="C30" s="126"/>
      <c r="D30" s="127"/>
    </row>
    <row r="31" spans="1:5">
      <c r="A31" s="33" t="s">
        <v>134</v>
      </c>
      <c r="B31" s="65" t="s">
        <v>29</v>
      </c>
      <c r="C31" s="65" t="s">
        <v>177</v>
      </c>
      <c r="D31" s="38" t="s">
        <v>29</v>
      </c>
    </row>
    <row r="32" spans="1:5">
      <c r="A32" s="133" t="s">
        <v>20</v>
      </c>
      <c r="B32" s="27">
        <v>2</v>
      </c>
      <c r="C32" s="28" t="s">
        <v>56</v>
      </c>
      <c r="D32" s="28" t="s">
        <v>29</v>
      </c>
    </row>
    <row r="33" spans="1:4">
      <c r="A33" s="134"/>
      <c r="B33" s="27">
        <v>3</v>
      </c>
      <c r="C33" s="28" t="s">
        <v>56</v>
      </c>
      <c r="D33" s="66" t="s">
        <v>178</v>
      </c>
    </row>
    <row r="34" spans="1:4">
      <c r="A34" s="135"/>
      <c r="B34" s="55">
        <v>1</v>
      </c>
      <c r="C34" s="56" t="s">
        <v>147</v>
      </c>
      <c r="D34" s="54" t="s">
        <v>29</v>
      </c>
    </row>
    <row r="35" spans="1:4" ht="15" customHeight="1">
      <c r="A35" s="43" t="s">
        <v>149</v>
      </c>
      <c r="B35" s="55">
        <f>SUM(B31:B34)</f>
        <v>6</v>
      </c>
      <c r="C35" s="56" t="s">
        <v>29</v>
      </c>
      <c r="D35" s="54" t="s">
        <v>29</v>
      </c>
    </row>
    <row r="36" spans="1:4">
      <c r="A36" s="57" t="s">
        <v>32</v>
      </c>
      <c r="B36" s="53">
        <v>3</v>
      </c>
      <c r="C36" s="47" t="s">
        <v>29</v>
      </c>
      <c r="D36" s="47" t="s">
        <v>29</v>
      </c>
    </row>
    <row r="37" spans="1:4">
      <c r="A37" s="25" t="s">
        <v>135</v>
      </c>
      <c r="B37" s="45">
        <f>SUM(B35,B36)</f>
        <v>9</v>
      </c>
      <c r="C37" s="38" t="s">
        <v>29</v>
      </c>
      <c r="D37" s="38" t="s">
        <v>29</v>
      </c>
    </row>
    <row r="38" spans="1:4">
      <c r="A38" s="130" t="s">
        <v>144</v>
      </c>
      <c r="B38" s="131"/>
      <c r="C38" s="131"/>
      <c r="D38" s="132"/>
    </row>
    <row r="39" spans="1:4">
      <c r="A39" s="33" t="s">
        <v>134</v>
      </c>
      <c r="B39" s="65" t="s">
        <v>29</v>
      </c>
      <c r="C39" s="65" t="s">
        <v>177</v>
      </c>
      <c r="D39" s="38" t="s">
        <v>29</v>
      </c>
    </row>
    <row r="40" spans="1:4">
      <c r="A40" s="93" t="s">
        <v>20</v>
      </c>
      <c r="B40" s="27">
        <v>2</v>
      </c>
      <c r="C40" s="28" t="s">
        <v>56</v>
      </c>
      <c r="D40" s="28" t="s">
        <v>29</v>
      </c>
    </row>
    <row r="41" spans="1:4">
      <c r="A41" s="94"/>
      <c r="B41" s="58">
        <v>2</v>
      </c>
      <c r="C41" s="58" t="s">
        <v>56</v>
      </c>
      <c r="D41" s="66" t="s">
        <v>178</v>
      </c>
    </row>
    <row r="42" spans="1:4">
      <c r="A42" s="94"/>
      <c r="B42" s="136">
        <v>1</v>
      </c>
      <c r="C42" s="138" t="s">
        <v>161</v>
      </c>
      <c r="D42" s="128" t="s">
        <v>29</v>
      </c>
    </row>
    <row r="43" spans="1:4">
      <c r="A43" s="94"/>
      <c r="B43" s="137"/>
      <c r="C43" s="139"/>
      <c r="D43" s="129"/>
    </row>
    <row r="44" spans="1:4">
      <c r="A44" s="94"/>
      <c r="B44" s="55">
        <v>1</v>
      </c>
      <c r="C44" s="56" t="s">
        <v>147</v>
      </c>
      <c r="D44" s="55" t="s">
        <v>29</v>
      </c>
    </row>
    <row r="45" spans="1:4">
      <c r="A45" s="95"/>
      <c r="B45" s="55">
        <v>1</v>
      </c>
      <c r="C45" s="58" t="s">
        <v>56</v>
      </c>
      <c r="D45" s="55" t="s">
        <v>162</v>
      </c>
    </row>
    <row r="46" spans="1:4">
      <c r="A46" s="13" t="s">
        <v>32</v>
      </c>
      <c r="B46" s="53">
        <v>3</v>
      </c>
      <c r="C46" s="47" t="s">
        <v>29</v>
      </c>
      <c r="D46" s="47" t="s">
        <v>29</v>
      </c>
    </row>
    <row r="47" spans="1:4">
      <c r="A47" s="25" t="s">
        <v>149</v>
      </c>
      <c r="B47" s="38">
        <f>SUM(B39:B45)</f>
        <v>7</v>
      </c>
      <c r="C47" s="38" t="s">
        <v>29</v>
      </c>
      <c r="D47" s="38" t="s">
        <v>29</v>
      </c>
    </row>
    <row r="48" spans="1:4">
      <c r="A48" s="43" t="s">
        <v>150</v>
      </c>
      <c r="B48" s="47">
        <f>SUM(B27,B35,B47,B20,B21)</f>
        <v>21</v>
      </c>
      <c r="C48" s="38" t="s">
        <v>29</v>
      </c>
      <c r="D48" s="38" t="s">
        <v>29</v>
      </c>
    </row>
    <row r="49" spans="1:4">
      <c r="A49" s="25" t="s">
        <v>152</v>
      </c>
      <c r="B49" s="38">
        <f>SUM(B28,B36,B46)</f>
        <v>9</v>
      </c>
      <c r="C49" s="38"/>
      <c r="D49" s="38" t="s">
        <v>29</v>
      </c>
    </row>
    <row r="50" spans="1:4">
      <c r="A50" s="26" t="s">
        <v>151</v>
      </c>
      <c r="B50" s="27">
        <f>SUM(B20,B27,B28,B35,B36,B46,B47,B21)</f>
        <v>30</v>
      </c>
      <c r="C50" s="38" t="s">
        <v>29</v>
      </c>
      <c r="D50" s="38" t="s">
        <v>29</v>
      </c>
    </row>
  </sheetData>
  <mergeCells count="15">
    <mergeCell ref="A2:G2"/>
    <mergeCell ref="C13:G13"/>
    <mergeCell ref="C14:G14"/>
    <mergeCell ref="C15:G15"/>
    <mergeCell ref="A18:D18"/>
    <mergeCell ref="A13:A15"/>
    <mergeCell ref="A22:D22"/>
    <mergeCell ref="D42:D43"/>
    <mergeCell ref="A38:D38"/>
    <mergeCell ref="A30:D30"/>
    <mergeCell ref="A24:A26"/>
    <mergeCell ref="A32:A34"/>
    <mergeCell ref="A40:A45"/>
    <mergeCell ref="B42:B43"/>
    <mergeCell ref="C42:C4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G39"/>
  <sheetViews>
    <sheetView showGridLines="0" zoomScale="85" zoomScaleNormal="85" workbookViewId="0">
      <selection activeCell="D21" sqref="D21"/>
    </sheetView>
  </sheetViews>
  <sheetFormatPr defaultColWidth="9" defaultRowHeight="15"/>
  <cols>
    <col min="1" max="1" width="36.140625" customWidth="1"/>
    <col min="2" max="2" width="13.42578125" customWidth="1"/>
    <col min="3" max="4" width="30.7109375" customWidth="1"/>
    <col min="5" max="5" width="23.7109375" customWidth="1"/>
    <col min="6" max="6" width="16.5703125" customWidth="1"/>
    <col min="7" max="7" width="29.140625" customWidth="1"/>
    <col min="8" max="8" width="23.140625" customWidth="1"/>
    <col min="9" max="9" width="30.42578125" customWidth="1"/>
  </cols>
  <sheetData>
    <row r="2" spans="1:7">
      <c r="A2" s="96" t="s">
        <v>11</v>
      </c>
      <c r="B2" s="96"/>
      <c r="C2" s="96"/>
      <c r="D2" s="96"/>
      <c r="E2" s="96"/>
      <c r="F2" s="96"/>
      <c r="G2" s="96"/>
    </row>
    <row r="3" spans="1:7">
      <c r="A3" s="1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</row>
    <row r="4" spans="1:7">
      <c r="A4" s="3" t="s">
        <v>73</v>
      </c>
      <c r="B4" s="4" t="s">
        <v>44</v>
      </c>
      <c r="C4" s="5" t="s">
        <v>22</v>
      </c>
      <c r="D4" s="6" t="s">
        <v>36</v>
      </c>
      <c r="E4" s="7" t="s">
        <v>37</v>
      </c>
      <c r="F4" s="7" t="s">
        <v>45</v>
      </c>
      <c r="G4" s="8" t="s">
        <v>74</v>
      </c>
    </row>
    <row r="5" spans="1:7">
      <c r="A5" s="3" t="s">
        <v>75</v>
      </c>
      <c r="B5" s="4" t="s">
        <v>25</v>
      </c>
      <c r="C5" s="9" t="s">
        <v>22</v>
      </c>
      <c r="D5" s="7" t="s">
        <v>36</v>
      </c>
      <c r="E5" s="7" t="s">
        <v>37</v>
      </c>
      <c r="F5" s="8" t="s">
        <v>29</v>
      </c>
      <c r="G5" s="7" t="s">
        <v>30</v>
      </c>
    </row>
    <row r="6" spans="1:7">
      <c r="A6" s="3" t="s">
        <v>76</v>
      </c>
      <c r="B6" s="4" t="s">
        <v>25</v>
      </c>
      <c r="C6" s="7" t="s">
        <v>77</v>
      </c>
      <c r="D6" s="8" t="s">
        <v>27</v>
      </c>
      <c r="E6" s="7" t="s">
        <v>28</v>
      </c>
      <c r="F6" s="7" t="s">
        <v>29</v>
      </c>
      <c r="G6" s="7" t="s">
        <v>78</v>
      </c>
    </row>
    <row r="7" spans="1:7">
      <c r="A7" s="3" t="s">
        <v>79</v>
      </c>
      <c r="B7" s="4" t="s">
        <v>25</v>
      </c>
      <c r="C7" s="8" t="s">
        <v>22</v>
      </c>
      <c r="D7" s="8" t="s">
        <v>36</v>
      </c>
      <c r="E7" s="7" t="s">
        <v>37</v>
      </c>
      <c r="F7" s="7" t="s">
        <v>29</v>
      </c>
      <c r="G7" s="7" t="s">
        <v>42</v>
      </c>
    </row>
    <row r="8" spans="1:7">
      <c r="A8" s="3" t="s">
        <v>80</v>
      </c>
      <c r="B8" s="4" t="s">
        <v>40</v>
      </c>
      <c r="C8" s="8" t="s">
        <v>22</v>
      </c>
      <c r="D8" s="8" t="s">
        <v>36</v>
      </c>
      <c r="E8" s="7" t="s">
        <v>37</v>
      </c>
      <c r="F8" s="7" t="s">
        <v>29</v>
      </c>
      <c r="G8" s="8" t="s">
        <v>74</v>
      </c>
    </row>
    <row r="9" spans="1:7">
      <c r="A9" s="3" t="s">
        <v>81</v>
      </c>
      <c r="B9" s="4" t="s">
        <v>82</v>
      </c>
      <c r="C9" s="8" t="s">
        <v>29</v>
      </c>
      <c r="D9" s="8" t="s">
        <v>23</v>
      </c>
      <c r="E9" s="8" t="s">
        <v>83</v>
      </c>
      <c r="F9" s="8" t="s">
        <v>23</v>
      </c>
      <c r="G9" s="8" t="s">
        <v>83</v>
      </c>
    </row>
    <row r="10" spans="1:7">
      <c r="A10" s="3" t="s">
        <v>84</v>
      </c>
      <c r="B10" s="4" t="s">
        <v>85</v>
      </c>
      <c r="C10" s="7" t="s">
        <v>22</v>
      </c>
      <c r="D10" s="8" t="s">
        <v>36</v>
      </c>
      <c r="E10" s="7" t="s">
        <v>37</v>
      </c>
      <c r="F10" s="8" t="s">
        <v>45</v>
      </c>
      <c r="G10" s="7" t="s">
        <v>78</v>
      </c>
    </row>
    <row r="11" spans="1:7">
      <c r="A11" s="10" t="s">
        <v>86</v>
      </c>
      <c r="B11" s="4" t="s">
        <v>25</v>
      </c>
      <c r="C11" s="11" t="s">
        <v>22</v>
      </c>
      <c r="D11" s="11" t="s">
        <v>36</v>
      </c>
      <c r="E11" s="12" t="s">
        <v>37</v>
      </c>
      <c r="F11" s="12" t="s">
        <v>29</v>
      </c>
      <c r="G11" s="11" t="s">
        <v>74</v>
      </c>
    </row>
    <row r="12" spans="1:7">
      <c r="A12" s="13" t="s">
        <v>87</v>
      </c>
      <c r="B12" s="4" t="s">
        <v>65</v>
      </c>
      <c r="C12" s="14" t="s">
        <v>29</v>
      </c>
      <c r="D12" s="4" t="s">
        <v>29</v>
      </c>
      <c r="E12" s="4" t="s">
        <v>29</v>
      </c>
      <c r="F12" s="4" t="s">
        <v>29</v>
      </c>
      <c r="G12" s="8" t="s">
        <v>83</v>
      </c>
    </row>
    <row r="13" spans="1:7">
      <c r="A13" s="13" t="s">
        <v>88</v>
      </c>
      <c r="B13" s="4" t="s">
        <v>65</v>
      </c>
      <c r="C13" s="14" t="s">
        <v>29</v>
      </c>
      <c r="D13" s="4" t="s">
        <v>29</v>
      </c>
      <c r="E13" s="4" t="s">
        <v>29</v>
      </c>
      <c r="F13" s="4" t="s">
        <v>29</v>
      </c>
      <c r="G13" s="8" t="s">
        <v>83</v>
      </c>
    </row>
    <row r="14" spans="1:7">
      <c r="A14" s="96" t="s">
        <v>89</v>
      </c>
      <c r="B14" s="15" t="s">
        <v>20</v>
      </c>
      <c r="C14" s="123">
        <v>8</v>
      </c>
      <c r="D14" s="123"/>
      <c r="E14" s="123"/>
      <c r="F14" s="123"/>
      <c r="G14" s="123"/>
    </row>
    <row r="15" spans="1:7">
      <c r="A15" s="96"/>
      <c r="B15" s="15" t="s">
        <v>32</v>
      </c>
      <c r="C15" s="123">
        <v>2</v>
      </c>
      <c r="D15" s="123"/>
      <c r="E15" s="123"/>
      <c r="F15" s="123"/>
      <c r="G15" s="123"/>
    </row>
    <row r="16" spans="1:7">
      <c r="A16" s="96"/>
      <c r="B16" s="15" t="s">
        <v>1</v>
      </c>
      <c r="C16" s="123">
        <v>10</v>
      </c>
      <c r="D16" s="123"/>
      <c r="E16" s="123"/>
      <c r="F16" s="123"/>
      <c r="G16" s="123"/>
    </row>
    <row r="17" spans="1:7">
      <c r="A17" s="16"/>
      <c r="B17" s="17"/>
      <c r="C17" s="18"/>
      <c r="D17" s="18"/>
      <c r="E17" s="18"/>
      <c r="F17" s="18"/>
      <c r="G17" s="18"/>
    </row>
    <row r="19" spans="1:7">
      <c r="A19" s="101" t="s">
        <v>187</v>
      </c>
      <c r="B19" s="101"/>
      <c r="C19" s="101"/>
      <c r="D19" s="101"/>
    </row>
    <row r="20" spans="1:7">
      <c r="A20" s="48" t="s">
        <v>128</v>
      </c>
      <c r="B20" s="48" t="s">
        <v>129</v>
      </c>
      <c r="C20" s="48" t="s">
        <v>130</v>
      </c>
      <c r="D20" s="48" t="s">
        <v>131</v>
      </c>
    </row>
    <row r="21" spans="1:7">
      <c r="A21" s="52" t="s">
        <v>132</v>
      </c>
      <c r="B21" s="27">
        <v>1</v>
      </c>
      <c r="C21" s="28" t="s">
        <v>133</v>
      </c>
      <c r="D21" s="28" t="s">
        <v>133</v>
      </c>
    </row>
    <row r="22" spans="1:7">
      <c r="A22" s="64" t="s">
        <v>20</v>
      </c>
      <c r="B22" s="45">
        <v>1</v>
      </c>
      <c r="C22" s="38" t="s">
        <v>28</v>
      </c>
      <c r="D22" s="38" t="s">
        <v>29</v>
      </c>
    </row>
    <row r="23" spans="1:7">
      <c r="A23" s="125" t="s">
        <v>9</v>
      </c>
      <c r="B23" s="126"/>
      <c r="C23" s="126"/>
      <c r="D23" s="127"/>
    </row>
    <row r="24" spans="1:7">
      <c r="A24" s="46" t="s">
        <v>134</v>
      </c>
      <c r="B24" s="65" t="s">
        <v>29</v>
      </c>
      <c r="C24" s="65" t="s">
        <v>177</v>
      </c>
      <c r="D24" s="38" t="s">
        <v>29</v>
      </c>
    </row>
    <row r="25" spans="1:7">
      <c r="A25" s="93" t="s">
        <v>20</v>
      </c>
      <c r="B25" s="45">
        <v>6</v>
      </c>
      <c r="C25" s="38" t="s">
        <v>147</v>
      </c>
      <c r="D25" s="38" t="s">
        <v>29</v>
      </c>
    </row>
    <row r="26" spans="1:7">
      <c r="A26" s="95"/>
      <c r="B26" s="45">
        <v>1</v>
      </c>
      <c r="C26" s="38" t="s">
        <v>154</v>
      </c>
      <c r="D26" s="38" t="s">
        <v>29</v>
      </c>
    </row>
    <row r="27" spans="1:7">
      <c r="A27" s="25" t="s">
        <v>149</v>
      </c>
      <c r="B27" s="45">
        <f>SUM(B24:B26)</f>
        <v>7</v>
      </c>
      <c r="C27" s="38" t="s">
        <v>29</v>
      </c>
      <c r="D27" s="38" t="s">
        <v>29</v>
      </c>
    </row>
    <row r="28" spans="1:7">
      <c r="A28" s="13" t="s">
        <v>32</v>
      </c>
      <c r="B28" s="45">
        <v>5</v>
      </c>
      <c r="C28" s="38" t="s">
        <v>29</v>
      </c>
      <c r="D28" s="38" t="s">
        <v>29</v>
      </c>
    </row>
    <row r="29" spans="1:7">
      <c r="A29" s="112"/>
      <c r="B29" s="113"/>
      <c r="C29" s="113"/>
      <c r="D29" s="114"/>
    </row>
    <row r="30" spans="1:7">
      <c r="A30" s="125" t="s">
        <v>10</v>
      </c>
      <c r="B30" s="126"/>
      <c r="C30" s="126"/>
      <c r="D30" s="127"/>
    </row>
    <row r="31" spans="1:7">
      <c r="A31" s="46" t="s">
        <v>134</v>
      </c>
      <c r="B31" s="65" t="s">
        <v>29</v>
      </c>
      <c r="C31" s="65" t="s">
        <v>177</v>
      </c>
      <c r="D31" s="38" t="s">
        <v>29</v>
      </c>
    </row>
    <row r="32" spans="1:7">
      <c r="A32" s="93" t="s">
        <v>20</v>
      </c>
      <c r="B32" s="44">
        <v>3</v>
      </c>
      <c r="C32" s="38" t="s">
        <v>147</v>
      </c>
      <c r="D32" s="38" t="s">
        <v>29</v>
      </c>
    </row>
    <row r="33" spans="1:4">
      <c r="A33" s="94"/>
      <c r="B33" s="45">
        <v>2</v>
      </c>
      <c r="C33" s="38" t="s">
        <v>156</v>
      </c>
      <c r="D33" s="38" t="s">
        <v>29</v>
      </c>
    </row>
    <row r="34" spans="1:4">
      <c r="A34" s="94"/>
      <c r="B34" s="45">
        <v>2</v>
      </c>
      <c r="C34" s="38" t="s">
        <v>155</v>
      </c>
      <c r="D34" s="38" t="s">
        <v>29</v>
      </c>
    </row>
    <row r="35" spans="1:4">
      <c r="A35" s="13" t="s">
        <v>32</v>
      </c>
      <c r="B35" s="45">
        <v>3</v>
      </c>
      <c r="C35" s="38" t="s">
        <v>29</v>
      </c>
      <c r="D35" s="38" t="s">
        <v>29</v>
      </c>
    </row>
    <row r="36" spans="1:4">
      <c r="A36" s="25" t="s">
        <v>149</v>
      </c>
      <c r="B36" s="38">
        <f>SUM(B31:B34)</f>
        <v>7</v>
      </c>
      <c r="C36" s="38" t="s">
        <v>29</v>
      </c>
      <c r="D36" s="38" t="s">
        <v>29</v>
      </c>
    </row>
    <row r="37" spans="1:4">
      <c r="A37" s="43" t="s">
        <v>150</v>
      </c>
      <c r="B37" s="47">
        <f>SUM(B27,B36,B21,B22)</f>
        <v>16</v>
      </c>
      <c r="C37" s="38" t="s">
        <v>29</v>
      </c>
      <c r="D37" s="38" t="s">
        <v>29</v>
      </c>
    </row>
    <row r="38" spans="1:4">
      <c r="A38" s="25" t="s">
        <v>152</v>
      </c>
      <c r="B38" s="38">
        <f>SUM(B28,B35)</f>
        <v>8</v>
      </c>
      <c r="C38" s="38"/>
      <c r="D38" s="38" t="s">
        <v>29</v>
      </c>
    </row>
    <row r="39" spans="1:4">
      <c r="A39" s="26" t="s">
        <v>151</v>
      </c>
      <c r="B39" s="27">
        <f>SUM(B27,B28,B35,B36,B21,B22)</f>
        <v>24</v>
      </c>
      <c r="C39" s="38"/>
      <c r="D39" s="38" t="s">
        <v>29</v>
      </c>
    </row>
  </sheetData>
  <mergeCells count="11">
    <mergeCell ref="A23:D23"/>
    <mergeCell ref="A30:D30"/>
    <mergeCell ref="A29:D29"/>
    <mergeCell ref="A25:A26"/>
    <mergeCell ref="A32:A34"/>
    <mergeCell ref="A2:G2"/>
    <mergeCell ref="C14:G14"/>
    <mergeCell ref="C15:G15"/>
    <mergeCell ref="C16:G16"/>
    <mergeCell ref="A19:D19"/>
    <mergeCell ref="A14:A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K59"/>
  <sheetViews>
    <sheetView workbookViewId="0">
      <selection activeCell="J14" sqref="J14"/>
    </sheetView>
  </sheetViews>
  <sheetFormatPr defaultRowHeight="15"/>
  <cols>
    <col min="1" max="1" width="2.85546875" customWidth="1"/>
    <col min="2" max="2" width="33" style="40" bestFit="1" customWidth="1"/>
    <col min="3" max="3" width="5.7109375" style="39" bestFit="1" customWidth="1"/>
    <col min="4" max="4" width="9" style="39" bestFit="1" customWidth="1"/>
    <col min="5" max="5" width="10.42578125" bestFit="1" customWidth="1"/>
    <col min="6" max="6" width="5.7109375" style="39" bestFit="1" customWidth="1"/>
    <col min="7" max="7" width="9" style="39" bestFit="1" customWidth="1"/>
    <col min="8" max="8" width="10.42578125" bestFit="1" customWidth="1"/>
    <col min="9" max="10" width="10.42578125" style="39" bestFit="1" customWidth="1"/>
    <col min="11" max="11" width="9.140625" style="39"/>
  </cols>
  <sheetData>
    <row r="2" spans="2:10">
      <c r="B2" s="72" t="s">
        <v>179</v>
      </c>
      <c r="C2" s="72"/>
      <c r="D2" s="72"/>
      <c r="E2" s="72"/>
      <c r="F2" s="72"/>
      <c r="G2" s="72"/>
      <c r="H2" s="72"/>
      <c r="I2" s="72"/>
      <c r="J2" s="72"/>
    </row>
    <row r="3" spans="2:10">
      <c r="B3" s="146" t="s">
        <v>172</v>
      </c>
      <c r="C3" s="141" t="s">
        <v>173</v>
      </c>
      <c r="D3" s="141"/>
      <c r="E3" s="142"/>
      <c r="F3" s="140" t="s">
        <v>174</v>
      </c>
      <c r="G3" s="141"/>
      <c r="H3" s="142"/>
      <c r="I3" s="140" t="s">
        <v>176</v>
      </c>
      <c r="J3" s="141"/>
    </row>
    <row r="4" spans="2:10">
      <c r="B4" s="146"/>
      <c r="C4" s="144"/>
      <c r="D4" s="144"/>
      <c r="E4" s="145"/>
      <c r="F4" s="143"/>
      <c r="G4" s="144"/>
      <c r="H4" s="145"/>
      <c r="I4" s="143"/>
      <c r="J4" s="144"/>
    </row>
    <row r="5" spans="2:10" ht="15.75" thickBot="1">
      <c r="B5" s="147"/>
      <c r="C5" s="83" t="s">
        <v>164</v>
      </c>
      <c r="D5" s="83" t="s">
        <v>165</v>
      </c>
      <c r="E5" s="84" t="s">
        <v>188</v>
      </c>
      <c r="F5" s="85" t="s">
        <v>164</v>
      </c>
      <c r="G5" s="86" t="s">
        <v>165</v>
      </c>
      <c r="H5" s="84" t="s">
        <v>188</v>
      </c>
      <c r="I5" s="85" t="s">
        <v>164</v>
      </c>
      <c r="J5" s="86" t="s">
        <v>165</v>
      </c>
    </row>
    <row r="6" spans="2:10" s="59" customFormat="1">
      <c r="B6" s="89" t="s">
        <v>19</v>
      </c>
      <c r="C6" s="73">
        <v>1</v>
      </c>
      <c r="D6" s="73">
        <v>1</v>
      </c>
      <c r="E6" s="87">
        <v>0</v>
      </c>
      <c r="F6" s="74">
        <v>0</v>
      </c>
      <c r="G6" s="73">
        <v>0</v>
      </c>
      <c r="H6" s="87">
        <v>0</v>
      </c>
      <c r="I6" s="74">
        <f>SUM(C6,F6)</f>
        <v>1</v>
      </c>
      <c r="J6" s="73">
        <f>SUM(D6,G6)</f>
        <v>1</v>
      </c>
    </row>
    <row r="7" spans="2:10">
      <c r="B7" s="90" t="s">
        <v>0</v>
      </c>
      <c r="C7" s="73">
        <v>3</v>
      </c>
      <c r="D7" s="73">
        <v>3</v>
      </c>
      <c r="E7" s="87">
        <v>0</v>
      </c>
      <c r="F7" s="74">
        <v>0</v>
      </c>
      <c r="G7" s="73">
        <v>0</v>
      </c>
      <c r="H7" s="87">
        <v>0</v>
      </c>
      <c r="I7" s="74">
        <f t="shared" ref="I7:J14" si="0">SUM(C7,F7)</f>
        <v>3</v>
      </c>
      <c r="J7" s="73">
        <f t="shared" ref="J7:J12" si="1">SUM(D7,G7)</f>
        <v>3</v>
      </c>
    </row>
    <row r="8" spans="2:10">
      <c r="B8" s="90" t="s">
        <v>24</v>
      </c>
      <c r="C8" s="73">
        <v>1</v>
      </c>
      <c r="D8" s="73">
        <v>1</v>
      </c>
      <c r="E8" s="87">
        <v>0</v>
      </c>
      <c r="F8" s="74">
        <v>0</v>
      </c>
      <c r="G8" s="73">
        <v>0</v>
      </c>
      <c r="H8" s="87">
        <v>0</v>
      </c>
      <c r="I8" s="74">
        <f t="shared" si="0"/>
        <v>1</v>
      </c>
      <c r="J8" s="73">
        <f t="shared" si="1"/>
        <v>1</v>
      </c>
    </row>
    <row r="9" spans="2:10">
      <c r="B9" s="91" t="s">
        <v>166</v>
      </c>
      <c r="C9" s="75">
        <v>8</v>
      </c>
      <c r="D9" s="75">
        <v>16</v>
      </c>
      <c r="E9" s="88">
        <f>D9-C9</f>
        <v>8</v>
      </c>
      <c r="F9" s="76">
        <v>0</v>
      </c>
      <c r="G9" s="75">
        <v>1</v>
      </c>
      <c r="H9" s="88">
        <f>G9-F9</f>
        <v>1</v>
      </c>
      <c r="I9" s="74">
        <f t="shared" si="0"/>
        <v>8</v>
      </c>
      <c r="J9" s="73">
        <f t="shared" si="1"/>
        <v>17</v>
      </c>
    </row>
    <row r="10" spans="2:10">
      <c r="B10" s="91" t="s">
        <v>38</v>
      </c>
      <c r="C10" s="75">
        <v>12</v>
      </c>
      <c r="D10" s="75">
        <v>23</v>
      </c>
      <c r="E10" s="88">
        <f>D10-C10</f>
        <v>11</v>
      </c>
      <c r="F10" s="76">
        <v>6</v>
      </c>
      <c r="G10" s="75">
        <v>7</v>
      </c>
      <c r="H10" s="88">
        <f>G10-F10</f>
        <v>1</v>
      </c>
      <c r="I10" s="74">
        <f t="shared" si="0"/>
        <v>18</v>
      </c>
      <c r="J10" s="73">
        <f t="shared" si="1"/>
        <v>30</v>
      </c>
    </row>
    <row r="11" spans="2:10">
      <c r="B11" s="91" t="s">
        <v>167</v>
      </c>
      <c r="C11" s="75">
        <v>8</v>
      </c>
      <c r="D11" s="75">
        <v>16</v>
      </c>
      <c r="E11" s="88">
        <f>D11-C11</f>
        <v>8</v>
      </c>
      <c r="F11" s="76">
        <v>2</v>
      </c>
      <c r="G11" s="75">
        <v>8</v>
      </c>
      <c r="H11" s="88">
        <f>G11-F11</f>
        <v>6</v>
      </c>
      <c r="I11" s="74">
        <f t="shared" si="0"/>
        <v>10</v>
      </c>
      <c r="J11" s="73">
        <f t="shared" si="1"/>
        <v>24</v>
      </c>
    </row>
    <row r="12" spans="2:10">
      <c r="B12" s="91" t="s">
        <v>168</v>
      </c>
      <c r="C12" s="75">
        <v>6</v>
      </c>
      <c r="D12" s="75">
        <v>21</v>
      </c>
      <c r="E12" s="88">
        <f>D12-C12</f>
        <v>15</v>
      </c>
      <c r="F12" s="76">
        <v>3</v>
      </c>
      <c r="G12" s="75">
        <v>9</v>
      </c>
      <c r="H12" s="88">
        <f>G12-F12</f>
        <v>6</v>
      </c>
      <c r="I12" s="74">
        <f t="shared" si="0"/>
        <v>9</v>
      </c>
      <c r="J12" s="73">
        <f t="shared" si="1"/>
        <v>30</v>
      </c>
    </row>
    <row r="13" spans="2:10">
      <c r="B13" s="91" t="s">
        <v>8</v>
      </c>
      <c r="C13" s="75">
        <v>0</v>
      </c>
      <c r="D13" s="75">
        <v>17</v>
      </c>
      <c r="E13" s="88">
        <f>D13-C13</f>
        <v>17</v>
      </c>
      <c r="F13" s="76">
        <v>0</v>
      </c>
      <c r="G13" s="75">
        <v>9</v>
      </c>
      <c r="H13" s="87">
        <f>G13-F13</f>
        <v>9</v>
      </c>
      <c r="I13" s="74">
        <f>SUM(C13,F13)</f>
        <v>0</v>
      </c>
      <c r="J13" s="73">
        <f>SUM(D13,G13)</f>
        <v>26</v>
      </c>
    </row>
    <row r="14" spans="2:10">
      <c r="B14" s="77" t="s">
        <v>169</v>
      </c>
      <c r="C14" s="78">
        <f t="shared" ref="C14:F14" si="2">SUM(C6:C13)</f>
        <v>39</v>
      </c>
      <c r="D14" s="82">
        <f>SUM(D6:D13)-D7</f>
        <v>95</v>
      </c>
      <c r="E14" s="79">
        <f t="shared" si="2"/>
        <v>59</v>
      </c>
      <c r="F14" s="80">
        <f t="shared" si="2"/>
        <v>11</v>
      </c>
      <c r="G14" s="78">
        <f>SUM(G6:G13)</f>
        <v>34</v>
      </c>
      <c r="H14" s="79">
        <f t="shared" ref="H14:J14" si="3">SUM(H6:H13)</f>
        <v>23</v>
      </c>
      <c r="I14" s="81">
        <f t="shared" si="3"/>
        <v>50</v>
      </c>
      <c r="J14" s="82">
        <f>SUM(J6:J13)-J7</f>
        <v>129</v>
      </c>
    </row>
    <row r="15" spans="2:10">
      <c r="B15" s="67"/>
      <c r="C15" s="62"/>
      <c r="D15" s="62"/>
      <c r="E15" s="62"/>
      <c r="F15" s="62"/>
      <c r="G15" s="62"/>
      <c r="H15" s="62"/>
      <c r="I15" s="61"/>
      <c r="J15" s="61"/>
    </row>
    <row r="16" spans="2:10">
      <c r="B16" s="72" t="s">
        <v>180</v>
      </c>
      <c r="C16" s="72"/>
      <c r="D16" s="72"/>
      <c r="E16" s="72"/>
      <c r="F16" s="72"/>
      <c r="G16" s="72"/>
      <c r="H16" s="72"/>
      <c r="I16" s="72"/>
      <c r="J16" s="72"/>
    </row>
    <row r="17" spans="2:11">
      <c r="B17" s="146" t="s">
        <v>172</v>
      </c>
      <c r="C17" s="141" t="s">
        <v>173</v>
      </c>
      <c r="D17" s="141"/>
      <c r="E17" s="142" t="s">
        <v>175</v>
      </c>
      <c r="F17" s="140" t="s">
        <v>174</v>
      </c>
      <c r="G17" s="141"/>
      <c r="H17" s="142"/>
      <c r="I17" s="140" t="s">
        <v>176</v>
      </c>
      <c r="J17" s="141"/>
      <c r="K17"/>
    </row>
    <row r="18" spans="2:11">
      <c r="B18" s="146"/>
      <c r="C18" s="144"/>
      <c r="D18" s="144"/>
      <c r="E18" s="145"/>
      <c r="F18" s="143"/>
      <c r="G18" s="144"/>
      <c r="H18" s="145"/>
      <c r="I18" s="143"/>
      <c r="J18" s="144"/>
      <c r="K18"/>
    </row>
    <row r="19" spans="2:11" ht="15.75" thickBot="1">
      <c r="B19" s="147"/>
      <c r="C19" s="83" t="s">
        <v>164</v>
      </c>
      <c r="D19" s="83" t="s">
        <v>165</v>
      </c>
      <c r="E19" s="84" t="s">
        <v>188</v>
      </c>
      <c r="F19" s="85" t="s">
        <v>164</v>
      </c>
      <c r="G19" s="86" t="s">
        <v>165</v>
      </c>
      <c r="H19" s="84" t="s">
        <v>188</v>
      </c>
      <c r="I19" s="85" t="s">
        <v>164</v>
      </c>
      <c r="J19" s="86" t="s">
        <v>165</v>
      </c>
      <c r="K19"/>
    </row>
    <row r="20" spans="2:11">
      <c r="B20" s="89" t="s">
        <v>171</v>
      </c>
      <c r="C20" s="73">
        <v>1</v>
      </c>
      <c r="D20" s="73">
        <v>1</v>
      </c>
      <c r="E20" s="87">
        <v>0</v>
      </c>
      <c r="F20" s="74">
        <v>0</v>
      </c>
      <c r="G20" s="73">
        <v>0</v>
      </c>
      <c r="H20" s="87">
        <v>0</v>
      </c>
      <c r="I20" s="74">
        <f>SUM(C20,F20)</f>
        <v>1</v>
      </c>
      <c r="J20" s="73">
        <f>SUM(D20,G20)</f>
        <v>1</v>
      </c>
      <c r="K20"/>
    </row>
    <row r="21" spans="2:11">
      <c r="B21" s="90" t="s">
        <v>170</v>
      </c>
      <c r="C21" s="73">
        <v>3</v>
      </c>
      <c r="D21" s="73">
        <v>3</v>
      </c>
      <c r="E21" s="87">
        <v>0</v>
      </c>
      <c r="F21" s="74">
        <v>0</v>
      </c>
      <c r="G21" s="73">
        <v>0</v>
      </c>
      <c r="H21" s="87">
        <v>0</v>
      </c>
      <c r="I21" s="74">
        <f t="shared" ref="I21:I28" si="4">SUM(C21,F21)</f>
        <v>3</v>
      </c>
      <c r="J21" s="73">
        <f t="shared" ref="J21:J28" si="5">SUM(D21,G21)</f>
        <v>3</v>
      </c>
      <c r="K21"/>
    </row>
    <row r="22" spans="2:11">
      <c r="B22" s="90" t="s">
        <v>24</v>
      </c>
      <c r="C22" s="73">
        <v>1</v>
      </c>
      <c r="D22" s="73">
        <v>1</v>
      </c>
      <c r="E22" s="87">
        <v>0</v>
      </c>
      <c r="F22" s="74">
        <v>0</v>
      </c>
      <c r="G22" s="73">
        <v>0</v>
      </c>
      <c r="H22" s="87">
        <v>0</v>
      </c>
      <c r="I22" s="74">
        <f t="shared" si="4"/>
        <v>1</v>
      </c>
      <c r="J22" s="73">
        <f t="shared" si="5"/>
        <v>1</v>
      </c>
      <c r="K22"/>
    </row>
    <row r="23" spans="2:11">
      <c r="B23" s="91" t="s">
        <v>166</v>
      </c>
      <c r="C23" s="75">
        <v>8</v>
      </c>
      <c r="D23" s="75">
        <v>16</v>
      </c>
      <c r="E23" s="88">
        <f>D23-C23</f>
        <v>8</v>
      </c>
      <c r="F23" s="76">
        <v>0</v>
      </c>
      <c r="G23" s="75">
        <v>1</v>
      </c>
      <c r="H23" s="88">
        <f>G23-F23</f>
        <v>1</v>
      </c>
      <c r="I23" s="74">
        <f t="shared" si="4"/>
        <v>8</v>
      </c>
      <c r="J23" s="73">
        <f t="shared" si="5"/>
        <v>17</v>
      </c>
      <c r="K23"/>
    </row>
    <row r="24" spans="2:11">
      <c r="B24" s="91" t="s">
        <v>38</v>
      </c>
      <c r="C24" s="75">
        <v>12</v>
      </c>
      <c r="D24" s="75">
        <v>23</v>
      </c>
      <c r="E24" s="88">
        <f>D24-C24</f>
        <v>11</v>
      </c>
      <c r="F24" s="76">
        <v>6</v>
      </c>
      <c r="G24" s="75">
        <v>7</v>
      </c>
      <c r="H24" s="88">
        <f>G24-F24</f>
        <v>1</v>
      </c>
      <c r="I24" s="74">
        <f t="shared" si="4"/>
        <v>18</v>
      </c>
      <c r="J24" s="73">
        <f t="shared" si="5"/>
        <v>30</v>
      </c>
      <c r="K24"/>
    </row>
    <row r="25" spans="2:11">
      <c r="B25" s="91" t="s">
        <v>167</v>
      </c>
      <c r="C25" s="75">
        <v>8</v>
      </c>
      <c r="D25" s="75">
        <v>16</v>
      </c>
      <c r="E25" s="88">
        <f>D25-C25</f>
        <v>8</v>
      </c>
      <c r="F25" s="76">
        <v>2</v>
      </c>
      <c r="G25" s="75">
        <v>8</v>
      </c>
      <c r="H25" s="88">
        <f>G25-F25</f>
        <v>6</v>
      </c>
      <c r="I25" s="74">
        <f t="shared" si="4"/>
        <v>10</v>
      </c>
      <c r="J25" s="73">
        <f t="shared" si="5"/>
        <v>24</v>
      </c>
      <c r="K25"/>
    </row>
    <row r="26" spans="2:11">
      <c r="B26" s="91" t="s">
        <v>168</v>
      </c>
      <c r="C26" s="75">
        <v>6</v>
      </c>
      <c r="D26" s="75">
        <v>21</v>
      </c>
      <c r="E26" s="88">
        <f>D26-C26</f>
        <v>15</v>
      </c>
      <c r="F26" s="76">
        <v>3</v>
      </c>
      <c r="G26" s="75">
        <v>9</v>
      </c>
      <c r="H26" s="88">
        <f>G26-F26</f>
        <v>6</v>
      </c>
      <c r="I26" s="74">
        <f t="shared" si="4"/>
        <v>9</v>
      </c>
      <c r="J26" s="73">
        <f t="shared" si="5"/>
        <v>30</v>
      </c>
      <c r="K26"/>
    </row>
    <row r="27" spans="2:11">
      <c r="B27" s="91" t="s">
        <v>8</v>
      </c>
      <c r="C27" s="75">
        <v>0</v>
      </c>
      <c r="D27" s="75">
        <v>17</v>
      </c>
      <c r="E27" s="88">
        <f>D27-C27</f>
        <v>17</v>
      </c>
      <c r="F27" s="76" t="s">
        <v>29</v>
      </c>
      <c r="G27" s="75">
        <v>9</v>
      </c>
      <c r="H27" s="87" t="s">
        <v>29</v>
      </c>
      <c r="I27" s="74">
        <f>SUM(C27,F27)</f>
        <v>0</v>
      </c>
      <c r="J27" s="73">
        <f>SUM(D27,G27)</f>
        <v>26</v>
      </c>
      <c r="K27"/>
    </row>
    <row r="28" spans="2:11">
      <c r="B28" s="77" t="s">
        <v>169</v>
      </c>
      <c r="C28" s="78">
        <f t="shared" ref="C28:J28" si="6">SUM(C20:C27)</f>
        <v>39</v>
      </c>
      <c r="D28" s="78">
        <f t="shared" si="6"/>
        <v>98</v>
      </c>
      <c r="E28" s="79">
        <f t="shared" si="6"/>
        <v>59</v>
      </c>
      <c r="F28" s="80">
        <f t="shared" si="6"/>
        <v>11</v>
      </c>
      <c r="G28" s="78">
        <f t="shared" si="6"/>
        <v>34</v>
      </c>
      <c r="H28" s="79">
        <f t="shared" si="6"/>
        <v>14</v>
      </c>
      <c r="I28" s="81">
        <f t="shared" si="6"/>
        <v>50</v>
      </c>
      <c r="J28" s="82">
        <f t="shared" si="6"/>
        <v>132</v>
      </c>
      <c r="K28"/>
    </row>
    <row r="29" spans="2:11">
      <c r="B29"/>
      <c r="C29"/>
      <c r="D29"/>
      <c r="F29"/>
      <c r="G29"/>
      <c r="I29"/>
      <c r="J29"/>
      <c r="K29"/>
    </row>
    <row r="30" spans="2:11">
      <c r="B30"/>
      <c r="C30"/>
      <c r="D30"/>
      <c r="F30"/>
      <c r="G30"/>
      <c r="I30"/>
      <c r="J30"/>
      <c r="K30"/>
    </row>
    <row r="31" spans="2:11">
      <c r="B31"/>
      <c r="C31"/>
      <c r="D31"/>
      <c r="F31"/>
      <c r="G31"/>
      <c r="I31"/>
      <c r="J31"/>
      <c r="K31"/>
    </row>
    <row r="32" spans="2:11">
      <c r="B32"/>
      <c r="C32"/>
      <c r="D32"/>
      <c r="F32"/>
      <c r="G32"/>
      <c r="I32"/>
      <c r="J32"/>
      <c r="K32"/>
    </row>
    <row r="33" spans="2:11">
      <c r="B33" s="39"/>
      <c r="H33" s="39"/>
      <c r="I33"/>
      <c r="J33"/>
      <c r="K33"/>
    </row>
    <row r="34" spans="2:11">
      <c r="B34" s="39"/>
      <c r="H34" s="39"/>
      <c r="I34"/>
      <c r="J34"/>
      <c r="K34"/>
    </row>
    <row r="35" spans="2:11">
      <c r="B35" s="39"/>
      <c r="H35" s="39"/>
      <c r="I35"/>
      <c r="J35"/>
      <c r="K35"/>
    </row>
    <row r="36" spans="2:11">
      <c r="B36" s="39"/>
      <c r="H36" s="39"/>
      <c r="I36"/>
      <c r="J36"/>
      <c r="K36"/>
    </row>
    <row r="37" spans="2:11">
      <c r="B37" s="39"/>
      <c r="H37" s="39"/>
      <c r="I37"/>
      <c r="J37"/>
      <c r="K37"/>
    </row>
    <row r="38" spans="2:11">
      <c r="B38" s="39"/>
      <c r="H38" s="39"/>
      <c r="I38"/>
      <c r="J38"/>
      <c r="K38"/>
    </row>
    <row r="39" spans="2:11">
      <c r="B39" s="39"/>
      <c r="H39" s="39"/>
      <c r="I39"/>
      <c r="J39"/>
      <c r="K39"/>
    </row>
    <row r="40" spans="2:11">
      <c r="B40" s="39"/>
      <c r="H40" s="39"/>
      <c r="I40"/>
      <c r="J40"/>
      <c r="K40"/>
    </row>
    <row r="41" spans="2:11">
      <c r="B41" s="39"/>
      <c r="H41" s="39"/>
      <c r="I41"/>
      <c r="J41"/>
      <c r="K41"/>
    </row>
    <row r="42" spans="2:11">
      <c r="B42" s="39"/>
      <c r="H42" s="39"/>
      <c r="I42"/>
      <c r="J42"/>
      <c r="K42"/>
    </row>
    <row r="43" spans="2:11">
      <c r="B43" s="39"/>
      <c r="H43" s="39"/>
      <c r="I43"/>
      <c r="J43"/>
      <c r="K43"/>
    </row>
    <row r="44" spans="2:11">
      <c r="B44" s="39"/>
      <c r="H44" s="39"/>
      <c r="I44"/>
      <c r="J44"/>
      <c r="K44"/>
    </row>
    <row r="45" spans="2:11">
      <c r="B45" s="39"/>
      <c r="H45" s="39"/>
      <c r="I45"/>
      <c r="J45"/>
      <c r="K45"/>
    </row>
    <row r="46" spans="2:11">
      <c r="B46" s="39"/>
      <c r="H46" s="39"/>
      <c r="I46"/>
      <c r="J46"/>
      <c r="K46"/>
    </row>
    <row r="47" spans="2:11">
      <c r="B47" s="39"/>
      <c r="H47" s="39"/>
      <c r="I47"/>
      <c r="J47"/>
      <c r="K47"/>
    </row>
    <row r="48" spans="2:11">
      <c r="B48" s="39"/>
      <c r="H48" s="39"/>
      <c r="I48"/>
      <c r="J48"/>
      <c r="K48"/>
    </row>
    <row r="49" spans="2:11">
      <c r="B49" s="39"/>
      <c r="H49" s="39"/>
      <c r="I49"/>
      <c r="J49"/>
      <c r="K49"/>
    </row>
    <row r="50" spans="2:11">
      <c r="B50" s="39"/>
      <c r="H50" s="39"/>
      <c r="I50"/>
      <c r="J50"/>
      <c r="K50"/>
    </row>
    <row r="51" spans="2:11">
      <c r="B51" s="39"/>
      <c r="H51" s="39"/>
      <c r="I51"/>
      <c r="J51"/>
      <c r="K51"/>
    </row>
    <row r="52" spans="2:11">
      <c r="B52" s="39"/>
      <c r="H52" s="39"/>
      <c r="I52"/>
      <c r="J52"/>
      <c r="K52"/>
    </row>
    <row r="53" spans="2:11">
      <c r="B53" s="39"/>
      <c r="H53" s="39"/>
      <c r="I53"/>
      <c r="J53"/>
      <c r="K53"/>
    </row>
    <row r="54" spans="2:11">
      <c r="B54" s="39"/>
      <c r="H54" s="39"/>
      <c r="I54"/>
      <c r="J54"/>
      <c r="K54"/>
    </row>
    <row r="55" spans="2:11">
      <c r="B55" s="39"/>
      <c r="H55" s="39"/>
      <c r="I55"/>
      <c r="J55"/>
      <c r="K55"/>
    </row>
    <row r="56" spans="2:11">
      <c r="B56" s="39"/>
      <c r="H56" s="39"/>
      <c r="I56"/>
      <c r="J56"/>
      <c r="K56"/>
    </row>
    <row r="57" spans="2:11">
      <c r="B57" s="39"/>
      <c r="H57" s="39"/>
      <c r="I57"/>
      <c r="J57"/>
      <c r="K57"/>
    </row>
    <row r="58" spans="2:11">
      <c r="B58" s="39"/>
      <c r="H58" s="39"/>
      <c r="I58"/>
      <c r="J58"/>
      <c r="K58"/>
    </row>
    <row r="59" spans="2:11">
      <c r="B59" s="39"/>
      <c r="H59" s="39"/>
      <c r="I59"/>
      <c r="J59"/>
    </row>
  </sheetData>
  <mergeCells count="8">
    <mergeCell ref="F3:H4"/>
    <mergeCell ref="C17:E18"/>
    <mergeCell ref="F17:H18"/>
    <mergeCell ref="I3:J4"/>
    <mergeCell ref="B3:B5"/>
    <mergeCell ref="B17:B19"/>
    <mergeCell ref="I17:J18"/>
    <mergeCell ref="C3:E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DAF - Quadro requerido</vt:lpstr>
      <vt:lpstr>DPU e SIPLAM - Quadro requerido</vt:lpstr>
      <vt:lpstr>DMU - Quadro Requerido</vt:lpstr>
      <vt:lpstr>DPURB - Quadro requerido</vt:lpstr>
      <vt:lpstr>Síntese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tatiane.nobrega</dc:creator>
  <cp:lastModifiedBy>Thiago Meira</cp:lastModifiedBy>
  <dcterms:created xsi:type="dcterms:W3CDTF">2020-11-17T15:52:00Z</dcterms:created>
  <dcterms:modified xsi:type="dcterms:W3CDTF">2021-01-18T17:34:36Z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